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8385" yWindow="105" windowWidth="11415" windowHeight="7695" tabRatio="738" activeTab="5"/>
  </bookViews>
  <sheets>
    <sheet name="PERF. GEN. SUM" sheetId="1" r:id="rId1"/>
    <sheet name="REC. EXP. MIN &amp; DEPT" sheetId="3" r:id="rId2"/>
    <sheet name="REC. EXP. BOARD &amp; PARAST." sheetId="4" r:id="rId3"/>
    <sheet name="CONSOL. REV. FUND. CH." sheetId="5" r:id="rId4"/>
    <sheet name="Sheet7" sheetId="7" state="hidden" r:id="rId5"/>
    <sheet name="CAP. EXP. SUM" sheetId="8" r:id="rId6"/>
  </sheets>
  <externalReferences>
    <externalReference r:id="rId7"/>
  </externalReferences>
  <definedNames>
    <definedName name="_xlnm.Print_Area" localSheetId="5">'CAP. EXP. SUM'!$A$1:$F$39</definedName>
    <definedName name="_xlnm.Print_Area" localSheetId="0">'PERF. GEN. SUM'!$A$1:$E$23</definedName>
    <definedName name="_xlnm.Print_Area" localSheetId="2">'REC. EXP. BOARD &amp; PARAST.'!$A$1:$H$78</definedName>
  </definedNames>
  <calcPr calcId="145621"/>
</workbook>
</file>

<file path=xl/calcChain.xml><?xml version="1.0" encoding="utf-8"?>
<calcChain xmlns="http://schemas.openxmlformats.org/spreadsheetml/2006/main">
  <c r="D20" i="1" l="1"/>
  <c r="E20" i="1" s="1"/>
  <c r="D21" i="1"/>
  <c r="E21" i="1" s="1"/>
  <c r="F45" i="3"/>
  <c r="E9" i="5" l="1"/>
  <c r="E32" i="8" l="1"/>
  <c r="E17" i="8"/>
  <c r="E14" i="8"/>
  <c r="F78" i="4"/>
  <c r="F46" i="3" s="1"/>
  <c r="F44" i="3"/>
  <c r="F47" i="3" s="1"/>
  <c r="E15" i="3"/>
  <c r="E38" i="8" l="1"/>
  <c r="E34" i="8"/>
  <c r="E30" i="8"/>
  <c r="E29" i="8"/>
  <c r="E27" i="8"/>
  <c r="E26" i="8"/>
  <c r="E23" i="8"/>
  <c r="E22" i="8"/>
  <c r="E20" i="8"/>
  <c r="E18" i="8"/>
  <c r="E15" i="8"/>
  <c r="E12" i="8"/>
  <c r="E11" i="8"/>
  <c r="E9" i="8"/>
  <c r="E8" i="8"/>
  <c r="E7" i="8"/>
  <c r="E6" i="8"/>
  <c r="D25" i="8"/>
  <c r="E25" i="8" s="1"/>
  <c r="E5" i="8"/>
  <c r="E4" i="8"/>
  <c r="E22" i="5"/>
  <c r="E21" i="5"/>
  <c r="E20" i="5"/>
  <c r="E19" i="5"/>
  <c r="E16" i="5"/>
  <c r="E14" i="5"/>
  <c r="E13" i="5"/>
  <c r="E12" i="5"/>
  <c r="E10" i="5"/>
  <c r="E8" i="5"/>
  <c r="E7" i="5"/>
  <c r="E6" i="5"/>
  <c r="E5" i="5"/>
  <c r="G78" i="4"/>
  <c r="G75" i="4"/>
  <c r="G73" i="4"/>
  <c r="G72" i="4"/>
  <c r="G71" i="4"/>
  <c r="G69" i="4"/>
  <c r="G68" i="4"/>
  <c r="G64" i="4"/>
  <c r="G63" i="4"/>
  <c r="G62" i="4"/>
  <c r="G61" i="4"/>
  <c r="D16" i="1"/>
  <c r="D15" i="1"/>
  <c r="G42" i="3" l="1"/>
  <c r="H42" i="3" s="1"/>
  <c r="G34" i="3"/>
  <c r="C37" i="8" l="1"/>
  <c r="C25" i="8"/>
  <c r="C21" i="8"/>
  <c r="D78" i="4"/>
  <c r="E77" i="4"/>
  <c r="H77" i="4" s="1"/>
  <c r="E76" i="4"/>
  <c r="H76" i="4" s="1"/>
  <c r="E60" i="4"/>
  <c r="E61" i="4"/>
  <c r="E62" i="4"/>
  <c r="E63" i="4"/>
  <c r="E64" i="4"/>
  <c r="E65" i="4"/>
  <c r="E66" i="4"/>
  <c r="E67" i="4"/>
  <c r="E68" i="4"/>
  <c r="E70" i="4"/>
  <c r="E71" i="4"/>
  <c r="E72" i="4"/>
  <c r="E73" i="4"/>
  <c r="E74" i="4"/>
  <c r="E75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25" i="4"/>
  <c r="E26" i="4"/>
  <c r="E16" i="4"/>
  <c r="E17" i="4"/>
  <c r="E18" i="4"/>
  <c r="E19" i="4"/>
  <c r="E20" i="4"/>
  <c r="E21" i="4"/>
  <c r="E22" i="4"/>
  <c r="E23" i="4"/>
  <c r="E24" i="4"/>
  <c r="E10" i="4"/>
  <c r="E11" i="4"/>
  <c r="E12" i="4"/>
  <c r="E13" i="4"/>
  <c r="E14" i="4"/>
  <c r="E15" i="4"/>
  <c r="E9" i="4"/>
  <c r="D44" i="3"/>
  <c r="C44" i="3"/>
  <c r="E42" i="3"/>
  <c r="E38" i="3"/>
  <c r="E39" i="3"/>
  <c r="E40" i="3"/>
  <c r="E41" i="3"/>
  <c r="E43" i="3"/>
  <c r="E45" i="3"/>
  <c r="E46" i="3"/>
  <c r="E29" i="3"/>
  <c r="E30" i="3"/>
  <c r="E31" i="3"/>
  <c r="E33" i="3"/>
  <c r="E34" i="3"/>
  <c r="E35" i="3"/>
  <c r="E36" i="3"/>
  <c r="E37" i="3"/>
  <c r="E21" i="3"/>
  <c r="E22" i="3"/>
  <c r="E23" i="3"/>
  <c r="E24" i="3"/>
  <c r="E25" i="3"/>
  <c r="E26" i="3"/>
  <c r="E27" i="3"/>
  <c r="E28" i="3"/>
  <c r="E12" i="3"/>
  <c r="E13" i="3"/>
  <c r="E14" i="3"/>
  <c r="E16" i="3"/>
  <c r="E17" i="3"/>
  <c r="E18" i="3"/>
  <c r="E19" i="3"/>
  <c r="E20" i="3"/>
  <c r="E9" i="3"/>
  <c r="E10" i="3"/>
  <c r="E11" i="3"/>
  <c r="E8" i="3"/>
  <c r="E78" i="4" l="1"/>
  <c r="E44" i="3"/>
  <c r="B19" i="1"/>
  <c r="B17" i="1"/>
  <c r="F11" i="5" l="1"/>
  <c r="F15" i="5"/>
  <c r="F17" i="5"/>
  <c r="F18" i="5"/>
  <c r="F9" i="5"/>
  <c r="F8" i="5" l="1"/>
  <c r="F22" i="5"/>
  <c r="F21" i="5"/>
  <c r="F20" i="5"/>
  <c r="F19" i="5"/>
  <c r="F16" i="5"/>
  <c r="F14" i="5"/>
  <c r="F13" i="5"/>
  <c r="F12" i="5"/>
  <c r="F10" i="5"/>
  <c r="F7" i="5"/>
  <c r="F6" i="5"/>
  <c r="F5" i="5"/>
  <c r="F31" i="8" l="1"/>
  <c r="F32" i="8"/>
  <c r="F33" i="8"/>
  <c r="F35" i="8"/>
  <c r="F36" i="8"/>
  <c r="F24" i="8"/>
  <c r="F28" i="8"/>
  <c r="F16" i="8"/>
  <c r="F17" i="8"/>
  <c r="F13" i="8"/>
  <c r="F14" i="8"/>
  <c r="F38" i="8"/>
  <c r="F34" i="8"/>
  <c r="F30" i="8"/>
  <c r="F29" i="8"/>
  <c r="F27" i="8"/>
  <c r="F26" i="8"/>
  <c r="F23" i="8"/>
  <c r="F22" i="8"/>
  <c r="F20" i="8"/>
  <c r="F18" i="8"/>
  <c r="F15" i="8"/>
  <c r="F12" i="8"/>
  <c r="F11" i="8"/>
  <c r="F9" i="8"/>
  <c r="F8" i="8"/>
  <c r="F7" i="8"/>
  <c r="F6" i="8"/>
  <c r="F5" i="8"/>
  <c r="F4" i="8"/>
  <c r="H74" i="4"/>
  <c r="H66" i="4"/>
  <c r="H67" i="4"/>
  <c r="H70" i="4"/>
  <c r="H65" i="4"/>
  <c r="H60" i="4"/>
  <c r="H44" i="4"/>
  <c r="H21" i="4"/>
  <c r="H16" i="4"/>
  <c r="H75" i="4"/>
  <c r="H73" i="4"/>
  <c r="H72" i="4"/>
  <c r="H71" i="4"/>
  <c r="H69" i="4"/>
  <c r="H68" i="4"/>
  <c r="H64" i="4"/>
  <c r="H63" i="4"/>
  <c r="H62" i="4"/>
  <c r="H61" i="4"/>
  <c r="H43" i="3" l="1"/>
  <c r="H34" i="3"/>
  <c r="E6" i="1" l="1"/>
  <c r="E8" i="1" l="1"/>
  <c r="E9" i="1"/>
  <c r="E10" i="1"/>
  <c r="E11" i="1"/>
  <c r="E12" i="1"/>
  <c r="E14" i="1"/>
  <c r="D23" i="5"/>
  <c r="E23" i="5" s="1"/>
  <c r="D37" i="8" l="1"/>
  <c r="F25" i="8"/>
  <c r="D21" i="8"/>
  <c r="D10" i="8"/>
  <c r="C10" i="8"/>
  <c r="C78" i="4"/>
  <c r="H78" i="4" s="1"/>
  <c r="E47" i="3"/>
  <c r="C17" i="1"/>
  <c r="D17" i="1" s="1"/>
  <c r="E10" i="8" l="1"/>
  <c r="D39" i="8"/>
  <c r="E21" i="8"/>
  <c r="F21" i="8" s="1"/>
  <c r="E37" i="8"/>
  <c r="F37" i="8" s="1"/>
  <c r="F10" i="8"/>
  <c r="C23" i="5"/>
  <c r="F23" i="5" s="1"/>
  <c r="B23" i="1"/>
  <c r="C22" i="1" l="1"/>
  <c r="C23" i="1" s="1"/>
  <c r="E39" i="8"/>
  <c r="F39" i="8" s="1"/>
  <c r="G23" i="4"/>
  <c r="H23" i="4" s="1"/>
  <c r="G22" i="4"/>
  <c r="H22" i="4" s="1"/>
  <c r="G20" i="4"/>
  <c r="H20" i="4" s="1"/>
  <c r="G19" i="4"/>
  <c r="H19" i="4" s="1"/>
  <c r="G18" i="4"/>
  <c r="H18" i="4" s="1"/>
  <c r="G17" i="4"/>
  <c r="H17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24" i="4" l="1"/>
  <c r="H24" i="4" s="1"/>
  <c r="G26" i="4"/>
  <c r="H26" i="4" s="1"/>
  <c r="G29" i="4"/>
  <c r="H29" i="4" s="1"/>
  <c r="G33" i="4"/>
  <c r="H33" i="4" s="1"/>
  <c r="G35" i="4"/>
  <c r="H35" i="4" s="1"/>
  <c r="G39" i="4"/>
  <c r="H39" i="4" s="1"/>
  <c r="G41" i="4"/>
  <c r="H41" i="4" s="1"/>
  <c r="G43" i="4"/>
  <c r="H43" i="4" s="1"/>
  <c r="G46" i="4"/>
  <c r="H46" i="4" s="1"/>
  <c r="G50" i="4"/>
  <c r="H50" i="4" s="1"/>
  <c r="G52" i="4"/>
  <c r="H52" i="4" s="1"/>
  <c r="G54" i="4"/>
  <c r="H54" i="4" s="1"/>
  <c r="G56" i="4"/>
  <c r="H56" i="4" s="1"/>
  <c r="G25" i="4"/>
  <c r="H25" i="4" s="1"/>
  <c r="G28" i="4"/>
  <c r="H28" i="4" s="1"/>
  <c r="G30" i="4"/>
  <c r="H30" i="4" s="1"/>
  <c r="G32" i="4"/>
  <c r="H32" i="4" s="1"/>
  <c r="G34" i="4"/>
  <c r="H34" i="4" s="1"/>
  <c r="G36" i="4"/>
  <c r="H36" i="4" s="1"/>
  <c r="G38" i="4"/>
  <c r="H38" i="4" s="1"/>
  <c r="G40" i="4"/>
  <c r="H40" i="4" s="1"/>
  <c r="G42" i="4"/>
  <c r="H42" i="4" s="1"/>
  <c r="G45" i="4"/>
  <c r="H45" i="4" s="1"/>
  <c r="G47" i="4"/>
  <c r="H47" i="4" s="1"/>
  <c r="G49" i="4"/>
  <c r="H49" i="4" s="1"/>
  <c r="G51" i="4"/>
  <c r="H51" i="4" s="1"/>
  <c r="G53" i="4"/>
  <c r="H53" i="4" s="1"/>
  <c r="G55" i="4"/>
  <c r="H55" i="4" s="1"/>
  <c r="G57" i="4"/>
  <c r="H57" i="4" s="1"/>
  <c r="G59" i="4"/>
  <c r="H59" i="4" s="1"/>
  <c r="G31" i="4"/>
  <c r="H31" i="4" s="1"/>
  <c r="G37" i="4"/>
  <c r="H37" i="4" s="1"/>
  <c r="G48" i="4"/>
  <c r="H48" i="4" s="1"/>
  <c r="G58" i="4"/>
  <c r="H58" i="4" s="1"/>
  <c r="G46" i="3"/>
  <c r="H46" i="3" s="1"/>
  <c r="G45" i="3"/>
  <c r="H45" i="3" s="1"/>
  <c r="G44" i="3"/>
  <c r="H44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3" i="3"/>
  <c r="H33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D22" i="1" l="1"/>
  <c r="E22" i="1" s="1"/>
  <c r="D19" i="1"/>
  <c r="E19" i="1" s="1"/>
  <c r="E16" i="1"/>
  <c r="E15" i="1"/>
  <c r="D5" i="1"/>
  <c r="E5" i="1" s="1"/>
  <c r="D4" i="1"/>
  <c r="E4" i="1" s="1"/>
  <c r="D3" i="1" l="1"/>
  <c r="E3" i="1" s="1"/>
  <c r="D23" i="1"/>
  <c r="E23" i="1" s="1"/>
  <c r="G47" i="3"/>
  <c r="H47" i="3" s="1"/>
  <c r="E17" i="1" l="1"/>
</calcChain>
</file>

<file path=xl/sharedStrings.xml><?xml version="1.0" encoding="utf-8"?>
<sst xmlns="http://schemas.openxmlformats.org/spreadsheetml/2006/main" count="357" uniqueCount="306">
  <si>
    <t>BALANCE 2020</t>
  </si>
  <si>
    <t>INTERNALLY GENERATED REVENUE</t>
  </si>
  <si>
    <t>STATUTORY ALLOCATION</t>
  </si>
  <si>
    <t>VALUE ADDED TAX</t>
  </si>
  <si>
    <t>OPENING BANK BALANCE</t>
  </si>
  <si>
    <t>INTERNAL LOANS</t>
  </si>
  <si>
    <t>a) CBN/AADS/Intervention</t>
  </si>
  <si>
    <t>f) CBN Small Medium Entr. Dev. Fund (MSMEDF)</t>
  </si>
  <si>
    <t>Commercial Bank Loan for Solid Mineral Sector</t>
  </si>
  <si>
    <t>Bank Loan for Hotels Rehabilitation</t>
  </si>
  <si>
    <t>BOI Real Sector Funds</t>
  </si>
  <si>
    <t>EXTERNAL LOANS (RAAMP etc)</t>
  </si>
  <si>
    <t>GRANTS</t>
  </si>
  <si>
    <t>MISCELLANEOUS</t>
  </si>
  <si>
    <t>TOTAL REVENUE</t>
  </si>
  <si>
    <t>EXPENDITURE</t>
  </si>
  <si>
    <t>Recurrent Expenditure</t>
  </si>
  <si>
    <t>Personnel Cost</t>
  </si>
  <si>
    <t>Overhead Cost</t>
  </si>
  <si>
    <t>Capital Expenditure</t>
  </si>
  <si>
    <t>TOTAL EXPENDITURE</t>
  </si>
  <si>
    <t>DESCRIPTION</t>
  </si>
  <si>
    <t>BALANCE</t>
  </si>
  <si>
    <t>TOTAL</t>
  </si>
  <si>
    <t>KEBBI STATE</t>
  </si>
  <si>
    <t>2020 BUDGET</t>
  </si>
  <si>
    <t>RECURRENT EXPENDITURES ESTIMATES</t>
  </si>
  <si>
    <t>SUMMARY</t>
  </si>
  <si>
    <t>Administrative Code</t>
  </si>
  <si>
    <t>Ministries and Departments</t>
  </si>
  <si>
    <t xml:space="preserve">Overhead Cost </t>
  </si>
  <si>
    <t>Balance</t>
  </si>
  <si>
    <t>011100100100</t>
  </si>
  <si>
    <t>Government House</t>
  </si>
  <si>
    <t>011100100200</t>
  </si>
  <si>
    <t>Deputy Governor's Office</t>
  </si>
  <si>
    <t>011101700100</t>
  </si>
  <si>
    <t>Cabinet Affairs Department</t>
  </si>
  <si>
    <t>011101800100</t>
  </si>
  <si>
    <t>Special Services Deparment</t>
  </si>
  <si>
    <t>011101300100</t>
  </si>
  <si>
    <t>Administration Department</t>
  </si>
  <si>
    <t>055100100100</t>
  </si>
  <si>
    <t>014000100200</t>
  </si>
  <si>
    <t>Local Govt. Audit</t>
  </si>
  <si>
    <t>012500500100</t>
  </si>
  <si>
    <t>Establishment Training &amp; Pension</t>
  </si>
  <si>
    <t>025300100100</t>
  </si>
  <si>
    <t>Ministry of Lands &amp; Housing</t>
  </si>
  <si>
    <t>011111300100</t>
  </si>
  <si>
    <t>Directorate of Protocol</t>
  </si>
  <si>
    <t>021500100100</t>
  </si>
  <si>
    <t>Ministry of Agriculture and Natural resources</t>
  </si>
  <si>
    <t>022200100100</t>
  </si>
  <si>
    <t>Ministry of Commerce and Industry</t>
  </si>
  <si>
    <t>051700100100</t>
  </si>
  <si>
    <t>Ministry of Education</t>
  </si>
  <si>
    <t>051900100100</t>
  </si>
  <si>
    <t>Min. of Higher Education.</t>
  </si>
  <si>
    <t>Ministry of Finance</t>
  </si>
  <si>
    <t>022000300100</t>
  </si>
  <si>
    <t>022000700100</t>
  </si>
  <si>
    <t>Accountant General's Office</t>
  </si>
  <si>
    <t>052100100100</t>
  </si>
  <si>
    <t>Ministry of Health</t>
  </si>
  <si>
    <t>012300100100</t>
  </si>
  <si>
    <t>051300100100</t>
  </si>
  <si>
    <t>Ministry of Youths &amp; Sports</t>
  </si>
  <si>
    <t>032600100100</t>
  </si>
  <si>
    <t>Ministry of Justice</t>
  </si>
  <si>
    <t>023400100100</t>
  </si>
  <si>
    <t>Ministry of Works and Transport</t>
  </si>
  <si>
    <t>025200100100</t>
  </si>
  <si>
    <t>051400100100</t>
  </si>
  <si>
    <t>JUDICIARY:-</t>
  </si>
  <si>
    <t>032605100100</t>
  </si>
  <si>
    <t>High Court of Justice</t>
  </si>
  <si>
    <t>032605300100</t>
  </si>
  <si>
    <t>Sharia Court</t>
  </si>
  <si>
    <t>031801100100</t>
  </si>
  <si>
    <t>Judicial Service Commission</t>
  </si>
  <si>
    <t>053500100100</t>
  </si>
  <si>
    <t>Ministry of Environment</t>
  </si>
  <si>
    <t>011103700100</t>
  </si>
  <si>
    <t>014000100100</t>
  </si>
  <si>
    <t>Office of the Auditor General</t>
  </si>
  <si>
    <t>014700100100</t>
  </si>
  <si>
    <t>Civil Service Commission</t>
  </si>
  <si>
    <t>Fiscal Responsibility Commission</t>
  </si>
  <si>
    <t>021600100100</t>
  </si>
  <si>
    <t>023400200100</t>
  </si>
  <si>
    <t>Office of the Surveyor General</t>
  </si>
  <si>
    <t>TOTAL:-</t>
  </si>
  <si>
    <t>Subvention</t>
  </si>
  <si>
    <t>Total:-</t>
  </si>
  <si>
    <t>Transfer to Capital</t>
  </si>
  <si>
    <t>Boards/Parastatals</t>
  </si>
  <si>
    <t>025305300100</t>
  </si>
  <si>
    <t>K U D A</t>
  </si>
  <si>
    <t>012300400100</t>
  </si>
  <si>
    <t>Kebbi Radio</t>
  </si>
  <si>
    <t>051701900100</t>
  </si>
  <si>
    <t>College of Education Argungu</t>
  </si>
  <si>
    <t>051701800100</t>
  </si>
  <si>
    <t>State Polytechnic, Dakingari</t>
  </si>
  <si>
    <t>051705600100</t>
  </si>
  <si>
    <t>Kebbi State Scholarship Board</t>
  </si>
  <si>
    <t>011103800100</t>
  </si>
  <si>
    <t>Pilgrims Welfare Agency</t>
  </si>
  <si>
    <t>Hospital Management</t>
  </si>
  <si>
    <t>011102700100</t>
  </si>
  <si>
    <t>023100300100</t>
  </si>
  <si>
    <t>Rural Electricity Board</t>
  </si>
  <si>
    <t>025210200100</t>
  </si>
  <si>
    <t>Water Board</t>
  </si>
  <si>
    <t>022000800100</t>
  </si>
  <si>
    <t>Board of Internal Revenue</t>
  </si>
  <si>
    <t>021502100100</t>
  </si>
  <si>
    <t>College of Agriculture Zuru</t>
  </si>
  <si>
    <t>051703100100</t>
  </si>
  <si>
    <t>Usman Danfodio University</t>
  </si>
  <si>
    <t>032600200100</t>
  </si>
  <si>
    <t>Law Reform Commission</t>
  </si>
  <si>
    <t>021510200100</t>
  </si>
  <si>
    <t>012300200100</t>
  </si>
  <si>
    <t>Kebbi State History Bureau</t>
  </si>
  <si>
    <t>051701000100</t>
  </si>
  <si>
    <t>Agency for Adult Education</t>
  </si>
  <si>
    <t>051700800100</t>
  </si>
  <si>
    <t>State Library Board</t>
  </si>
  <si>
    <t>LIAISON OFFICES:</t>
  </si>
  <si>
    <t>011102100100</t>
  </si>
  <si>
    <t>Liaison Office Abuja</t>
  </si>
  <si>
    <t>011102900100</t>
  </si>
  <si>
    <t>Liaison Office Lagos</t>
  </si>
  <si>
    <t>011102200100</t>
  </si>
  <si>
    <t>Liaison Office Kaduna</t>
  </si>
  <si>
    <t>011102300100</t>
  </si>
  <si>
    <t>Liaison Office Sokoto</t>
  </si>
  <si>
    <t>052102600100</t>
  </si>
  <si>
    <t>Sir Yahaya Memorial Hospital</t>
  </si>
  <si>
    <t>051702600100</t>
  </si>
  <si>
    <t>025301000100</t>
  </si>
  <si>
    <t>State Housing Corporation</t>
  </si>
  <si>
    <t>051705700100</t>
  </si>
  <si>
    <t>051702800100</t>
  </si>
  <si>
    <t>012300300100</t>
  </si>
  <si>
    <t>Kebbi Television</t>
  </si>
  <si>
    <t>025305600100</t>
  </si>
  <si>
    <t>State Manpower Committee</t>
  </si>
  <si>
    <t>011102400100</t>
  </si>
  <si>
    <t>State Preaching Board</t>
  </si>
  <si>
    <t>025210300100</t>
  </si>
  <si>
    <t>RUWATSAN</t>
  </si>
  <si>
    <t>052110600100</t>
  </si>
  <si>
    <t>School of Health Technology Jega</t>
  </si>
  <si>
    <t>053501600100</t>
  </si>
  <si>
    <t>011103600100</t>
  </si>
  <si>
    <t>052110500100</t>
  </si>
  <si>
    <t>011103500100</t>
  </si>
  <si>
    <t>Local Govt. Pension Board</t>
  </si>
  <si>
    <t>022205200100</t>
  </si>
  <si>
    <t>Tourisms Board</t>
  </si>
  <si>
    <t>021510900100</t>
  </si>
  <si>
    <t>Forestry II Project</t>
  </si>
  <si>
    <t>014800100100</t>
  </si>
  <si>
    <t>022205300100</t>
  </si>
  <si>
    <t>Birnin Kebbi Central Market</t>
  </si>
  <si>
    <t>021511000100</t>
  </si>
  <si>
    <t>KASCOM</t>
  </si>
  <si>
    <t>052110400100</t>
  </si>
  <si>
    <t>School of Nursing and Midwifery</t>
  </si>
  <si>
    <t>011102500100</t>
  </si>
  <si>
    <t>Religious Affairs</t>
  </si>
  <si>
    <t>025305500100</t>
  </si>
  <si>
    <t>Kebbi State PFMU</t>
  </si>
  <si>
    <t>011100800100</t>
  </si>
  <si>
    <t>051400200100</t>
  </si>
  <si>
    <t>Social Security Welfare Fund</t>
  </si>
  <si>
    <t>051700300100</t>
  </si>
  <si>
    <t>051702700100</t>
  </si>
  <si>
    <t>Abdullahi Fodio Islamic Centre</t>
  </si>
  <si>
    <t>051702100100</t>
  </si>
  <si>
    <t>Kebbi State University, Aliero</t>
  </si>
  <si>
    <t>052100300100</t>
  </si>
  <si>
    <t>011103300100</t>
  </si>
  <si>
    <t>State Agen. For Control  of AIDS/HIV</t>
  </si>
  <si>
    <t>011101000100</t>
  </si>
  <si>
    <t>Due Process</t>
  </si>
  <si>
    <t>011102100900</t>
  </si>
  <si>
    <t>Kebbi State Contributory Pension Board</t>
  </si>
  <si>
    <t>055100200100</t>
  </si>
  <si>
    <t>023400500100</t>
  </si>
  <si>
    <t>Sir, Ahmadu Bello Inter. Airport</t>
  </si>
  <si>
    <t>022000400100</t>
  </si>
  <si>
    <t>KBS Bureau of Statistics</t>
  </si>
  <si>
    <t>052110700100</t>
  </si>
  <si>
    <t>Community and Social Development Project (CSDP)</t>
  </si>
  <si>
    <t>022000500100</t>
  </si>
  <si>
    <t>Micro Finance Banks  Operations</t>
  </si>
  <si>
    <t>011200300100</t>
  </si>
  <si>
    <t>House of Assembly</t>
  </si>
  <si>
    <t>011200400100</t>
  </si>
  <si>
    <t>House of Assembly Service Commission</t>
  </si>
  <si>
    <t>022000600100</t>
  </si>
  <si>
    <t>052110300100</t>
  </si>
  <si>
    <t>kebbi State Health System Devlopment project 11</t>
  </si>
  <si>
    <t>Kebbi Medical Centre Kalgo</t>
  </si>
  <si>
    <t>051701200100</t>
  </si>
  <si>
    <t>School of Handicap</t>
  </si>
  <si>
    <t>021510300100</t>
  </si>
  <si>
    <t>RAMP</t>
  </si>
  <si>
    <t>KECHEMA</t>
  </si>
  <si>
    <t>KEBBI STATE GOVERNMENT
2020 BUDGET
CONSOLIDATED REVENUE FUND CHARGES</t>
  </si>
  <si>
    <t>JUDICIARY: HIGH COURT</t>
  </si>
  <si>
    <t>SHARIA COURT OF APPEAL</t>
  </si>
  <si>
    <t>OFFICE OF THE AUDITOR GENERAL</t>
  </si>
  <si>
    <t>CIVIL SERVICE COMMISSION</t>
  </si>
  <si>
    <t>JUDICIARY SERVICE COMMISSION</t>
  </si>
  <si>
    <t>LAW REFORM COMMISSION</t>
  </si>
  <si>
    <t>LOCAL GOVERNMENT AUDIT</t>
  </si>
  <si>
    <t>STATE INDEPENDENT ELECTORAL COMMISSION</t>
  </si>
  <si>
    <t>PENSION AND GRATUITIES</t>
  </si>
  <si>
    <t>PAYMENT OF ALLOWANCE TO BOARD MEMBERS</t>
  </si>
  <si>
    <t>STATE CONTRIBUTORY PENSION COMMISSION</t>
  </si>
  <si>
    <t>FISCAL RESPONSIBILITY COMMISSION</t>
  </si>
  <si>
    <t xml:space="preserve">EXTERNAL LOANS REPAYMENT </t>
  </si>
  <si>
    <t xml:space="preserve">INTERNAL LOANS REPAYMENT </t>
  </si>
  <si>
    <t>SUNDRY CONTRIBUTIONS</t>
  </si>
  <si>
    <t>STAFF LOAN ACCOUNT</t>
  </si>
  <si>
    <t>MINISTRY/PARASTATALS</t>
  </si>
  <si>
    <t>ECONOMIC SECTOR - SUB TOTAL</t>
  </si>
  <si>
    <t>SOCIAL SECTOR - SUB TOTAL</t>
  </si>
  <si>
    <t>ENVIRONMENTAL SECTOR - SUB TOTAL</t>
  </si>
  <si>
    <t>012500100100</t>
  </si>
  <si>
    <t>012400700100</t>
  </si>
  <si>
    <t>022000100100</t>
  </si>
  <si>
    <t>ADMINISTRATION SECTOR - SUB TOTAL</t>
  </si>
  <si>
    <t>011103000100</t>
  </si>
  <si>
    <t>GRAND TOTAL</t>
  </si>
  <si>
    <t>LOCAL GOVERNMENT SERVICE COMM</t>
  </si>
  <si>
    <t>HOUSE OF ASSEMBLY SERVICE COMM</t>
  </si>
  <si>
    <t>KEBBI STATE GOVERNMENT
2020 ESTIMATES
RECURRENT EXPENDITURE SUMMARY</t>
  </si>
  <si>
    <t>Ministry of Budget &amp; Economic Planning</t>
  </si>
  <si>
    <t>Ministry of  Local Government and Chieft. Affairs</t>
  </si>
  <si>
    <t>Ministry of Information and Culture</t>
  </si>
  <si>
    <t>Ministry of Water Resources and Rural Dev.</t>
  </si>
  <si>
    <t>Ministry of Women Affairs and Social Dev.</t>
  </si>
  <si>
    <t>Local Government Service Commission</t>
  </si>
  <si>
    <t>Ministry of Animal Health Husb. and Fisheries</t>
  </si>
  <si>
    <t>Consolidated Revenue Fund Charges</t>
  </si>
  <si>
    <t>National Youth Service Corps (NYSC)</t>
  </si>
  <si>
    <t>Kebbi Agric and Rural Dev. Authority (KARDA)</t>
  </si>
  <si>
    <t>Arabic &amp; Islamic Education Board (AIEB)</t>
  </si>
  <si>
    <t>Secondary Schools Management Board</t>
  </si>
  <si>
    <t>College of Preliminary Studies Yauri</t>
  </si>
  <si>
    <t>Kebbi State Environmental Protection Agency</t>
  </si>
  <si>
    <t>Primary School Staff Pension Board</t>
  </si>
  <si>
    <t>State Independent Electoral Commission</t>
  </si>
  <si>
    <t>Community Directed Treatment Interv. (CDTI)</t>
  </si>
  <si>
    <t>Kebbi State Emmergency Mgt. Agency (SEMA)</t>
  </si>
  <si>
    <t>State Universal Basic  Edu. Board (SUBEB)</t>
  </si>
  <si>
    <t>Primary Health Care Dev. Agency</t>
  </si>
  <si>
    <t>Kebbi State Council of Chiefs</t>
  </si>
  <si>
    <t xml:space="preserve">Youth Emp.  Social Support operation (YESSO)  </t>
  </si>
  <si>
    <t>Ministry of Agriculture</t>
  </si>
  <si>
    <t>Ministry of Commerce and Industries</t>
  </si>
  <si>
    <t>Rural Electrification Board</t>
  </si>
  <si>
    <t>Ministry of Basic and Secondary Education</t>
  </si>
  <si>
    <t>Ministry of High Education</t>
  </si>
  <si>
    <t>Kebbi State University Aliero</t>
  </si>
  <si>
    <t>State Universal Basic Education Board</t>
  </si>
  <si>
    <t>Primary Health Care Development Agency</t>
  </si>
  <si>
    <t>State Agency for Control of Aids</t>
  </si>
  <si>
    <t>Ministry of Information</t>
  </si>
  <si>
    <t>Ministry of Youth and Social Dev.</t>
  </si>
  <si>
    <t>Ministry of Water Resources and Roral Dev.</t>
  </si>
  <si>
    <t>Ministry of Lands and Housing</t>
  </si>
  <si>
    <t>Office of the Secretary to the State Government</t>
  </si>
  <si>
    <t>General Admin</t>
  </si>
  <si>
    <t>Fire Service</t>
  </si>
  <si>
    <t>Ministry of Budget and Economic Planning</t>
  </si>
  <si>
    <t>High Courts</t>
  </si>
  <si>
    <t>Sharia Courts</t>
  </si>
  <si>
    <t>Ministry of Women Affaris and Social Dev.</t>
  </si>
  <si>
    <t>Kebbi State House of Assembly</t>
  </si>
  <si>
    <t>Contingency Fund</t>
  </si>
  <si>
    <t>Ministry of Animal Health Husb. and Fishries</t>
  </si>
  <si>
    <t>Ministry for Local Govt. and Chieftaincy Affaris</t>
  </si>
  <si>
    <t>Kebbi State House of Assembly Service Comm.</t>
  </si>
  <si>
    <t>CUMMULATIVE (1st, 2nd &amp; 3rd QUARTER)</t>
  </si>
  <si>
    <t>ACTUAL  JUL-SEPT.</t>
  </si>
  <si>
    <t>THIRD QUARTER BUDGET PERFORMANCE REPORT (JUL-SEPT.)</t>
  </si>
  <si>
    <t>Actual Expenditure Jul.-Sept. 2020</t>
  </si>
  <si>
    <t>Cummulative (1st, 2nd &amp; 3rd Quarter)</t>
  </si>
  <si>
    <t>ACTUAL 2020
JUL.-SEPT.</t>
  </si>
  <si>
    <t xml:space="preserve">                                                                            KEBBI STATE GOVERNMENT
                                                                                     2020 ESTIMATES
                                                                        CAPITAL EXPENDITURE SUMMARY</t>
  </si>
  <si>
    <t>KEBBI STATE GOVERNMENT
2020 REVENUE AND EXPENDITURES
THIRD QUARTER BUDGET PERFORMANCE REPORT JUL. TO SEPT.
GENERAL SUMMARY</t>
  </si>
  <si>
    <t>EXPENDITURE 2020
JUL.-SEPT.</t>
  </si>
  <si>
    <t>Family Homes Fund Housing Loans</t>
  </si>
  <si>
    <t>Ministry of Information and Communication Technology</t>
  </si>
  <si>
    <t>NCWS</t>
  </si>
  <si>
    <t>SDGS</t>
  </si>
  <si>
    <t>REVIEWED ESTIMATE 2020</t>
  </si>
  <si>
    <t xml:space="preserve"> REVIEWED ESTIMATE 
2020</t>
  </si>
  <si>
    <t>Total Reviewed Estimates
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</si>
</sst>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_-;\-* #,##0_-;_-* &quot;-&quot;??_-;_-@_-"/>
    <numFmt numFmtId="165" formatCode="_(* #,##0.0_);_(* \(#,##0.0\);_(* &quot;-&quot;?_);_(@_)"/>
    <numFmt numFmtId="166" formatCode="_(* #,##0_);_(* \(#,##0\);_(* &quot;-&quot;??_);_(@_)"/>
  </numFmts>
  <fonts count="36" x14ac:knownFonts="1">
    <font>
      <sz val="11"/>
      <color theme="1"/>
      <name val="Book Antiqua"/>
      <family val="2"/>
      <scheme val="minor"/>
    </font>
    <font>
      <sz val="11"/>
      <color theme="1"/>
      <name val="Book Antiqua"/>
      <family val="2"/>
      <scheme val="minor"/>
    </font>
    <font>
      <b/>
      <sz val="18"/>
      <color theme="1"/>
      <name val="Book Antiqua"/>
      <family val="2"/>
      <scheme val="minor"/>
    </font>
    <font>
      <sz val="11"/>
      <color theme="1"/>
      <name val="Cambria"/>
      <family val="1"/>
    </font>
    <font>
      <b/>
      <sz val="12"/>
      <color theme="1"/>
      <name val="Calibri"/>
      <family val="2"/>
    </font>
    <font>
      <sz val="12"/>
      <color theme="1"/>
      <name val="Book Antiqua"/>
      <family val="2"/>
      <scheme val="minor"/>
    </font>
    <font>
      <sz val="14"/>
      <color theme="1"/>
      <name val="Book Antiqua"/>
      <family val="2"/>
      <scheme val="minor"/>
    </font>
    <font>
      <b/>
      <sz val="14"/>
      <color theme="1"/>
      <name val="Baskerville Old Face"/>
      <family val="1"/>
    </font>
    <font>
      <b/>
      <u/>
      <sz val="20"/>
      <name val="Baskerville Old Face"/>
      <family val="1"/>
    </font>
    <font>
      <b/>
      <sz val="20"/>
      <name val="Baskerville Old Face"/>
      <family val="1"/>
    </font>
    <font>
      <b/>
      <sz val="14"/>
      <name val="Baskerville Old Face"/>
      <family val="1"/>
    </font>
    <font>
      <b/>
      <sz val="18"/>
      <color theme="1"/>
      <name val="Baskerville Old Face"/>
      <family val="1"/>
    </font>
    <font>
      <b/>
      <sz val="16"/>
      <name val="Baskerville Old Face"/>
      <family val="1"/>
    </font>
    <font>
      <b/>
      <sz val="11"/>
      <color theme="1"/>
      <name val="Century Schoolbook"/>
      <family val="1"/>
    </font>
    <font>
      <sz val="11"/>
      <color theme="1"/>
      <name val="Century Schoolbook"/>
      <family val="1"/>
    </font>
    <font>
      <b/>
      <sz val="14"/>
      <color theme="1"/>
      <name val="Century Schoolbook"/>
      <family val="1"/>
    </font>
    <font>
      <b/>
      <sz val="18"/>
      <name val="Baskerville Old Face"/>
      <family val="1"/>
    </font>
    <font>
      <sz val="14"/>
      <color theme="1"/>
      <name val="Century Schoolbook"/>
      <family val="1"/>
    </font>
    <font>
      <sz val="12"/>
      <name val="Century Schoolbook"/>
      <family val="1"/>
    </font>
    <font>
      <sz val="12"/>
      <color theme="1"/>
      <name val="Century Schoolbook"/>
      <family val="1"/>
    </font>
    <font>
      <b/>
      <sz val="12"/>
      <name val="Century Schoolbook"/>
      <family val="1"/>
    </font>
    <font>
      <b/>
      <sz val="14"/>
      <name val="Century Schoolbook"/>
      <family val="1"/>
    </font>
    <font>
      <b/>
      <sz val="14"/>
      <color theme="1"/>
      <name val="Book Antiqua"/>
      <family val="1"/>
    </font>
    <font>
      <b/>
      <sz val="14"/>
      <color theme="1"/>
      <name val="Book Antiqua"/>
      <family val="1"/>
      <scheme val="minor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b/>
      <sz val="16"/>
      <color theme="1"/>
      <name val="Book Antiqua"/>
      <family val="1"/>
    </font>
    <font>
      <b/>
      <sz val="12"/>
      <name val="Book Antiqua"/>
      <family val="1"/>
    </font>
    <font>
      <b/>
      <sz val="14"/>
      <name val="Book Antiqua"/>
      <family val="1"/>
      <scheme val="minor"/>
    </font>
    <font>
      <b/>
      <sz val="16"/>
      <name val="Book Antiqua"/>
      <family val="1"/>
      <scheme val="minor"/>
    </font>
    <font>
      <b/>
      <sz val="12"/>
      <name val="Book Antiqua"/>
      <family val="1"/>
      <scheme val="minor"/>
    </font>
    <font>
      <b/>
      <sz val="18"/>
      <color theme="1"/>
      <name val="Century Schoolbook"/>
      <family val="1"/>
    </font>
    <font>
      <b/>
      <sz val="12"/>
      <color theme="1"/>
      <name val="Century Schoolbook"/>
      <family val="1"/>
    </font>
    <font>
      <b/>
      <sz val="12"/>
      <color theme="1"/>
      <name val="Book Antiqua"/>
      <family val="1"/>
      <scheme val="minor"/>
    </font>
    <font>
      <sz val="12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9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/>
    <xf numFmtId="0" fontId="0" fillId="2" borderId="0" xfId="0" applyFont="1" applyFill="1"/>
    <xf numFmtId="0" fontId="0" fillId="2" borderId="0" xfId="0" applyFont="1" applyFill="1" applyAlignment="1">
      <alignment horizontal="right" vertical="center"/>
    </xf>
    <xf numFmtId="0" fontId="0" fillId="0" borderId="0" xfId="0" applyAlignment="1">
      <alignment horizontal="right"/>
    </xf>
    <xf numFmtId="49" fontId="4" fillId="2" borderId="0" xfId="0" applyNumberFormat="1" applyFont="1" applyFill="1"/>
    <xf numFmtId="0" fontId="0" fillId="2" borderId="0" xfId="0" applyFont="1" applyFill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/>
    <xf numFmtId="0" fontId="0" fillId="0" borderId="0" xfId="0" applyFont="1"/>
    <xf numFmtId="0" fontId="6" fillId="0" borderId="0" xfId="0" applyFont="1"/>
    <xf numFmtId="164" fontId="0" fillId="0" borderId="0" xfId="0" applyNumberFormat="1" applyFont="1"/>
    <xf numFmtId="0" fontId="2" fillId="2" borderId="0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/>
    </xf>
    <xf numFmtId="3" fontId="15" fillId="0" borderId="4" xfId="0" applyNumberFormat="1" applyFont="1" applyBorder="1" applyAlignment="1">
      <alignment horizontal="right"/>
    </xf>
    <xf numFmtId="3" fontId="15" fillId="2" borderId="4" xfId="0" applyNumberFormat="1" applyFont="1" applyFill="1" applyBorder="1" applyAlignment="1">
      <alignment horizontal="center" vertical="center" wrapText="1"/>
    </xf>
    <xf numFmtId="3" fontId="18" fillId="0" borderId="6" xfId="0" applyNumberFormat="1" applyFont="1" applyFill="1" applyBorder="1" applyAlignment="1">
      <alignment horizontal="right" wrapText="1"/>
    </xf>
    <xf numFmtId="3" fontId="18" fillId="0" borderId="0" xfId="0" applyNumberFormat="1" applyFont="1" applyFill="1" applyBorder="1" applyAlignment="1">
      <alignment horizontal="right" wrapText="1"/>
    </xf>
    <xf numFmtId="164" fontId="18" fillId="0" borderId="15" xfId="1" applyNumberFormat="1" applyFont="1" applyFill="1" applyBorder="1" applyAlignment="1">
      <alignment horizontal="right"/>
    </xf>
    <xf numFmtId="2" fontId="18" fillId="0" borderId="15" xfId="0" applyNumberFormat="1" applyFont="1" applyFill="1" applyBorder="1" applyAlignment="1">
      <alignment horizontal="center"/>
    </xf>
    <xf numFmtId="0" fontId="18" fillId="0" borderId="15" xfId="0" applyFont="1" applyFill="1" applyBorder="1" applyAlignment="1">
      <alignment horizontal="center"/>
    </xf>
    <xf numFmtId="0" fontId="14" fillId="0" borderId="0" xfId="0" applyFont="1"/>
    <xf numFmtId="0" fontId="18" fillId="0" borderId="15" xfId="0" applyFont="1" applyFill="1" applyBorder="1" applyAlignment="1"/>
    <xf numFmtId="0" fontId="18" fillId="0" borderId="15" xfId="0" applyFont="1" applyFill="1" applyBorder="1" applyAlignment="1">
      <alignment wrapText="1"/>
    </xf>
    <xf numFmtId="3" fontId="18" fillId="0" borderId="15" xfId="1" quotePrefix="1" applyNumberFormat="1" applyFont="1" applyFill="1" applyBorder="1" applyAlignment="1">
      <alignment horizontal="right"/>
    </xf>
    <xf numFmtId="3" fontId="18" fillId="0" borderId="15" xfId="1" applyNumberFormat="1" applyFont="1" applyFill="1" applyBorder="1" applyAlignment="1">
      <alignment horizontal="right"/>
    </xf>
    <xf numFmtId="0" fontId="18" fillId="0" borderId="15" xfId="0" quotePrefix="1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/>
    </xf>
    <xf numFmtId="164" fontId="18" fillId="0" borderId="15" xfId="1" quotePrefix="1" applyNumberFormat="1" applyFont="1" applyFill="1" applyBorder="1" applyAlignment="1">
      <alignment horizontal="right"/>
    </xf>
    <xf numFmtId="49" fontId="18" fillId="0" borderId="15" xfId="0" quotePrefix="1" applyNumberFormat="1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20" fillId="0" borderId="4" xfId="0" applyFont="1" applyFill="1" applyBorder="1" applyAlignment="1">
      <alignment wrapText="1"/>
    </xf>
    <xf numFmtId="2" fontId="18" fillId="0" borderId="14" xfId="0" applyNumberFormat="1" applyFont="1" applyFill="1" applyBorder="1" applyAlignment="1">
      <alignment horizontal="center"/>
    </xf>
    <xf numFmtId="0" fontId="18" fillId="0" borderId="14" xfId="0" applyFont="1" applyFill="1" applyBorder="1" applyAlignment="1"/>
    <xf numFmtId="164" fontId="18" fillId="0" borderId="14" xfId="1" applyNumberFormat="1" applyFont="1" applyFill="1" applyBorder="1" applyAlignment="1">
      <alignment horizontal="right"/>
    </xf>
    <xf numFmtId="3" fontId="18" fillId="0" borderId="14" xfId="1" quotePrefix="1" applyNumberFormat="1" applyFont="1" applyFill="1" applyBorder="1" applyAlignment="1">
      <alignment horizontal="right"/>
    </xf>
    <xf numFmtId="164" fontId="21" fillId="0" borderId="4" xfId="1" applyNumberFormat="1" applyFont="1" applyFill="1" applyBorder="1" applyAlignment="1">
      <alignment horizontal="center"/>
    </xf>
    <xf numFmtId="3" fontId="21" fillId="0" borderId="4" xfId="1" applyNumberFormat="1" applyFont="1" applyFill="1" applyBorder="1" applyAlignment="1">
      <alignment horizontal="center"/>
    </xf>
    <xf numFmtId="164" fontId="21" fillId="0" borderId="4" xfId="1" applyNumberFormat="1" applyFont="1" applyFill="1" applyBorder="1" applyAlignment="1">
      <alignment horizontal="right"/>
    </xf>
    <xf numFmtId="3" fontId="17" fillId="0" borderId="4" xfId="0" applyNumberFormat="1" applyFont="1" applyBorder="1" applyAlignment="1">
      <alignment horizontal="right"/>
    </xf>
    <xf numFmtId="3" fontId="22" fillId="0" borderId="4" xfId="0" applyNumberFormat="1" applyFont="1" applyFill="1" applyBorder="1" applyAlignment="1">
      <alignment horizontal="center" vertical="center"/>
    </xf>
    <xf numFmtId="3" fontId="22" fillId="0" borderId="4" xfId="0" applyNumberFormat="1" applyFont="1" applyFill="1" applyBorder="1" applyAlignment="1">
      <alignment horizontal="center" vertical="center" wrapText="1"/>
    </xf>
    <xf numFmtId="3" fontId="24" fillId="0" borderId="4" xfId="0" applyNumberFormat="1" applyFont="1" applyFill="1" applyBorder="1" applyAlignment="1">
      <alignment horizontal="center" vertical="center" wrapText="1"/>
    </xf>
    <xf numFmtId="2" fontId="24" fillId="0" borderId="4" xfId="0" applyNumberFormat="1" applyFont="1" applyFill="1" applyBorder="1" applyAlignment="1">
      <alignment horizontal="center"/>
    </xf>
    <xf numFmtId="3" fontId="22" fillId="0" borderId="4" xfId="0" applyNumberFormat="1" applyFont="1" applyFill="1" applyBorder="1" applyAlignment="1">
      <alignment horizontal="right"/>
    </xf>
    <xf numFmtId="2" fontId="25" fillId="0" borderId="4" xfId="0" applyNumberFormat="1" applyFont="1" applyFill="1" applyBorder="1" applyAlignment="1"/>
    <xf numFmtId="3" fontId="25" fillId="0" borderId="4" xfId="0" applyNumberFormat="1" applyFont="1" applyFill="1" applyBorder="1" applyAlignment="1">
      <alignment horizontal="right"/>
    </xf>
    <xf numFmtId="3" fontId="25" fillId="2" borderId="4" xfId="0" applyNumberFormat="1" applyFont="1" applyFill="1" applyBorder="1" applyAlignment="1">
      <alignment horizontal="right"/>
    </xf>
    <xf numFmtId="2" fontId="25" fillId="0" borderId="4" xfId="0" applyNumberFormat="1" applyFont="1" applyFill="1" applyBorder="1" applyAlignment="1">
      <alignment wrapText="1"/>
    </xf>
    <xf numFmtId="3" fontId="25" fillId="0" borderId="4" xfId="0" applyNumberFormat="1" applyFont="1" applyBorder="1" applyAlignment="1">
      <alignment horizontal="right"/>
    </xf>
    <xf numFmtId="0" fontId="26" fillId="0" borderId="4" xfId="0" applyFont="1" applyFill="1" applyBorder="1" applyAlignment="1"/>
    <xf numFmtId="3" fontId="26" fillId="0" borderId="4" xfId="1" applyNumberFormat="1" applyFont="1" applyFill="1" applyBorder="1" applyAlignment="1">
      <alignment horizontal="right"/>
    </xf>
    <xf numFmtId="3" fontId="25" fillId="0" borderId="4" xfId="0" applyNumberFormat="1" applyFont="1" applyFill="1" applyBorder="1" applyAlignment="1">
      <alignment horizontal="right" wrapText="1"/>
    </xf>
    <xf numFmtId="3" fontId="24" fillId="0" borderId="4" xfId="0" applyNumberFormat="1" applyFont="1" applyFill="1" applyBorder="1" applyAlignment="1">
      <alignment horizontal="right"/>
    </xf>
    <xf numFmtId="3" fontId="24" fillId="0" borderId="4" xfId="0" applyNumberFormat="1" applyFont="1" applyBorder="1" applyAlignment="1">
      <alignment horizontal="right"/>
    </xf>
    <xf numFmtId="2" fontId="24" fillId="0" borderId="4" xfId="0" applyNumberFormat="1" applyFont="1" applyFill="1" applyBorder="1" applyAlignment="1"/>
    <xf numFmtId="164" fontId="26" fillId="0" borderId="4" xfId="1" applyNumberFormat="1" applyFont="1" applyFill="1" applyBorder="1" applyAlignment="1">
      <alignment horizontal="center" vertical="center"/>
    </xf>
    <xf numFmtId="2" fontId="22" fillId="0" borderId="4" xfId="0" applyNumberFormat="1" applyFont="1" applyFill="1" applyBorder="1" applyAlignment="1"/>
    <xf numFmtId="2" fontId="27" fillId="0" borderId="4" xfId="0" applyNumberFormat="1" applyFont="1" applyFill="1" applyBorder="1" applyAlignment="1">
      <alignment horizontal="center"/>
    </xf>
    <xf numFmtId="3" fontId="27" fillId="0" borderId="4" xfId="0" applyNumberFormat="1" applyFont="1" applyFill="1" applyBorder="1" applyAlignment="1">
      <alignment horizontal="right"/>
    </xf>
    <xf numFmtId="3" fontId="27" fillId="0" borderId="4" xfId="0" applyNumberFormat="1" applyFont="1" applyBorder="1" applyAlignment="1">
      <alignment horizontal="right"/>
    </xf>
    <xf numFmtId="0" fontId="29" fillId="0" borderId="4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2" fontId="25" fillId="0" borderId="15" xfId="0" applyNumberFormat="1" applyFont="1" applyFill="1" applyBorder="1" applyAlignment="1">
      <alignment horizontal="center"/>
    </xf>
    <xf numFmtId="0" fontId="26" fillId="0" borderId="15" xfId="0" applyFont="1" applyFill="1" applyBorder="1"/>
    <xf numFmtId="164" fontId="26" fillId="0" borderId="15" xfId="1" applyNumberFormat="1" applyFont="1" applyFill="1" applyBorder="1" applyAlignment="1">
      <alignment horizontal="right"/>
    </xf>
    <xf numFmtId="3" fontId="26" fillId="0" borderId="15" xfId="0" applyNumberFormat="1" applyFont="1" applyFill="1" applyBorder="1" applyAlignment="1">
      <alignment horizontal="right" wrapText="1"/>
    </xf>
    <xf numFmtId="2" fontId="26" fillId="0" borderId="15" xfId="0" applyNumberFormat="1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0" fontId="26" fillId="0" borderId="15" xfId="0" applyFont="1" applyFill="1" applyBorder="1" applyAlignment="1"/>
    <xf numFmtId="0" fontId="26" fillId="0" borderId="15" xfId="0" applyFont="1" applyFill="1" applyBorder="1" applyAlignment="1">
      <alignment wrapText="1"/>
    </xf>
    <xf numFmtId="0" fontId="26" fillId="0" borderId="15" xfId="0" applyNumberFormat="1" applyFont="1" applyFill="1" applyBorder="1" applyAlignment="1">
      <alignment horizontal="center"/>
    </xf>
    <xf numFmtId="0" fontId="26" fillId="0" borderId="15" xfId="0" applyFont="1" applyFill="1" applyBorder="1" applyAlignment="1">
      <alignment horizontal="left" vertical="center" wrapText="1"/>
    </xf>
    <xf numFmtId="3" fontId="26" fillId="0" borderId="15" xfId="0" applyNumberFormat="1" applyFont="1" applyFill="1" applyBorder="1" applyAlignment="1">
      <alignment vertical="center"/>
    </xf>
    <xf numFmtId="3" fontId="26" fillId="0" borderId="15" xfId="0" applyNumberFormat="1" applyFont="1" applyFill="1" applyBorder="1" applyAlignment="1">
      <alignment vertical="center" wrapText="1"/>
    </xf>
    <xf numFmtId="164" fontId="26" fillId="0" borderId="15" xfId="1" applyNumberFormat="1" applyFont="1" applyFill="1" applyBorder="1" applyAlignment="1"/>
    <xf numFmtId="0" fontId="26" fillId="0" borderId="15" xfId="0" applyFont="1" applyFill="1" applyBorder="1" applyAlignment="1">
      <alignment horizontal="center" vertical="center" wrapText="1"/>
    </xf>
    <xf numFmtId="3" fontId="26" fillId="0" borderId="15" xfId="0" applyNumberFormat="1" applyFont="1" applyFill="1" applyBorder="1" applyAlignment="1">
      <alignment horizontal="right" vertical="center"/>
    </xf>
    <xf numFmtId="3" fontId="26" fillId="0" borderId="15" xfId="0" applyNumberFormat="1" applyFont="1" applyFill="1" applyBorder="1" applyAlignment="1">
      <alignment horizontal="right" vertical="center" wrapText="1"/>
    </xf>
    <xf numFmtId="0" fontId="28" fillId="0" borderId="15" xfId="0" applyFont="1" applyFill="1" applyBorder="1"/>
    <xf numFmtId="164" fontId="28" fillId="0" borderId="15" xfId="1" applyNumberFormat="1" applyFont="1" applyFill="1" applyBorder="1" applyAlignment="1">
      <alignment horizontal="center" vertical="center"/>
    </xf>
    <xf numFmtId="3" fontId="28" fillId="0" borderId="15" xfId="0" applyNumberFormat="1" applyFont="1" applyFill="1" applyBorder="1" applyAlignment="1">
      <alignment horizontal="right" vertical="center"/>
    </xf>
    <xf numFmtId="164" fontId="26" fillId="0" borderId="15" xfId="1" applyNumberFormat="1" applyFont="1" applyFill="1" applyBorder="1" applyAlignment="1">
      <alignment horizontal="center"/>
    </xf>
    <xf numFmtId="164" fontId="26" fillId="0" borderId="15" xfId="1" applyNumberFormat="1" applyFont="1" applyFill="1" applyBorder="1"/>
    <xf numFmtId="0" fontId="28" fillId="0" borderId="8" xfId="0" applyFont="1" applyFill="1" applyBorder="1" applyAlignment="1">
      <alignment horizontal="center"/>
    </xf>
    <xf numFmtId="0" fontId="28" fillId="0" borderId="9" xfId="0" applyFont="1" applyFill="1" applyBorder="1"/>
    <xf numFmtId="164" fontId="28" fillId="0" borderId="9" xfId="1" applyNumberFormat="1" applyFont="1" applyFill="1" applyBorder="1" applyAlignment="1">
      <alignment horizontal="center" vertical="center"/>
    </xf>
    <xf numFmtId="3" fontId="28" fillId="0" borderId="10" xfId="0" applyNumberFormat="1" applyFont="1" applyFill="1" applyBorder="1" applyAlignment="1">
      <alignment horizontal="right" vertical="center"/>
    </xf>
    <xf numFmtId="0" fontId="28" fillId="0" borderId="10" xfId="0" applyFont="1" applyFill="1" applyBorder="1" applyAlignment="1">
      <alignment horizontal="center"/>
    </xf>
    <xf numFmtId="0" fontId="28" fillId="0" borderId="4" xfId="0" applyFont="1" applyFill="1" applyBorder="1"/>
    <xf numFmtId="164" fontId="28" fillId="0" borderId="4" xfId="1" applyNumberFormat="1" applyFont="1" applyFill="1" applyBorder="1" applyAlignment="1">
      <alignment horizontal="center" vertical="center"/>
    </xf>
    <xf numFmtId="3" fontId="28" fillId="0" borderId="11" xfId="0" applyNumberFormat="1" applyFont="1" applyFill="1" applyBorder="1" applyAlignment="1">
      <alignment horizontal="right" vertical="center"/>
    </xf>
    <xf numFmtId="0" fontId="28" fillId="0" borderId="12" xfId="0" applyFont="1" applyFill="1" applyBorder="1"/>
    <xf numFmtId="2" fontId="18" fillId="2" borderId="14" xfId="0" quotePrefix="1" applyNumberFormat="1" applyFont="1" applyFill="1" applyBorder="1" applyAlignment="1">
      <alignment horizontal="center" vertical="center"/>
    </xf>
    <xf numFmtId="2" fontId="19" fillId="2" borderId="14" xfId="0" applyNumberFormat="1" applyFont="1" applyFill="1" applyBorder="1" applyAlignment="1">
      <alignment vertical="center" wrapText="1"/>
    </xf>
    <xf numFmtId="3" fontId="19" fillId="0" borderId="14" xfId="0" applyNumberFormat="1" applyFont="1" applyBorder="1" applyAlignment="1">
      <alignment horizontal="right"/>
    </xf>
    <xf numFmtId="3" fontId="19" fillId="0" borderId="15" xfId="0" applyNumberFormat="1" applyFont="1" applyBorder="1" applyAlignment="1">
      <alignment horizontal="right"/>
    </xf>
    <xf numFmtId="2" fontId="18" fillId="2" borderId="15" xfId="0" quotePrefix="1" applyNumberFormat="1" applyFont="1" applyFill="1" applyBorder="1" applyAlignment="1">
      <alignment horizontal="center" vertical="center"/>
    </xf>
    <xf numFmtId="2" fontId="19" fillId="2" borderId="15" xfId="0" applyNumberFormat="1" applyFont="1" applyFill="1" applyBorder="1" applyAlignment="1">
      <alignment vertical="center" wrapText="1"/>
    </xf>
    <xf numFmtId="2" fontId="18" fillId="2" borderId="16" xfId="0" quotePrefix="1" applyNumberFormat="1" applyFont="1" applyFill="1" applyBorder="1" applyAlignment="1">
      <alignment horizontal="center" vertical="center"/>
    </xf>
    <xf numFmtId="2" fontId="19" fillId="2" borderId="16" xfId="0" applyNumberFormat="1" applyFont="1" applyFill="1" applyBorder="1" applyAlignment="1">
      <alignment vertical="center" wrapText="1"/>
    </xf>
    <xf numFmtId="3" fontId="19" fillId="0" borderId="16" xfId="0" applyNumberFormat="1" applyFont="1" applyBorder="1" applyAlignment="1">
      <alignment horizontal="right"/>
    </xf>
    <xf numFmtId="3" fontId="33" fillId="0" borderId="4" xfId="0" applyNumberFormat="1" applyFont="1" applyBorder="1" applyAlignment="1">
      <alignment horizontal="right"/>
    </xf>
    <xf numFmtId="2" fontId="18" fillId="0" borderId="15" xfId="0" applyNumberFormat="1" applyFont="1" applyFill="1" applyBorder="1" applyAlignment="1">
      <alignment horizontal="center" vertical="center"/>
    </xf>
    <xf numFmtId="2" fontId="18" fillId="0" borderId="15" xfId="0" quotePrefix="1" applyNumberFormat="1" applyFont="1" applyFill="1" applyBorder="1" applyAlignment="1">
      <alignment horizontal="center" vertical="center"/>
    </xf>
    <xf numFmtId="2" fontId="19" fillId="0" borderId="15" xfId="0" applyNumberFormat="1" applyFont="1" applyFill="1" applyBorder="1" applyAlignment="1">
      <alignment vertical="center" wrapText="1"/>
    </xf>
    <xf numFmtId="2" fontId="19" fillId="0" borderId="15" xfId="0" applyNumberFormat="1" applyFont="1" applyFill="1" applyBorder="1" applyAlignment="1">
      <alignment horizontal="center" vertical="center"/>
    </xf>
    <xf numFmtId="2" fontId="18" fillId="0" borderId="16" xfId="0" quotePrefix="1" applyNumberFormat="1" applyFont="1" applyFill="1" applyBorder="1" applyAlignment="1">
      <alignment horizontal="center" vertical="center"/>
    </xf>
    <xf numFmtId="2" fontId="19" fillId="0" borderId="16" xfId="0" applyNumberFormat="1" applyFont="1" applyFill="1" applyBorder="1" applyAlignment="1">
      <alignment vertical="center" wrapText="1"/>
    </xf>
    <xf numFmtId="2" fontId="19" fillId="0" borderId="16" xfId="0" applyNumberFormat="1" applyFont="1" applyFill="1" applyBorder="1" applyAlignment="1">
      <alignment horizontal="center" vertical="center"/>
    </xf>
    <xf numFmtId="2" fontId="19" fillId="0" borderId="14" xfId="0" applyNumberFormat="1" applyFont="1" applyFill="1" applyBorder="1" applyAlignment="1">
      <alignment horizontal="center" vertical="center"/>
    </xf>
    <xf numFmtId="2" fontId="19" fillId="0" borderId="14" xfId="0" applyNumberFormat="1" applyFont="1" applyFill="1" applyBorder="1" applyAlignment="1">
      <alignment vertical="center" wrapText="1"/>
    </xf>
    <xf numFmtId="2" fontId="19" fillId="0" borderId="16" xfId="0" applyNumberFormat="1" applyFont="1" applyFill="1" applyBorder="1" applyAlignment="1">
      <alignment wrapText="1"/>
    </xf>
    <xf numFmtId="3" fontId="19" fillId="0" borderId="17" xfId="0" applyNumberFormat="1" applyFont="1" applyBorder="1" applyAlignment="1">
      <alignment horizontal="right"/>
    </xf>
    <xf numFmtId="0" fontId="0" fillId="0" borderId="0" xfId="0" applyBorder="1"/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3" fontId="23" fillId="0" borderId="4" xfId="0" applyNumberFormat="1" applyFont="1" applyFill="1" applyBorder="1" applyAlignment="1">
      <alignment horizontal="center" vertical="center" wrapText="1"/>
    </xf>
    <xf numFmtId="164" fontId="28" fillId="0" borderId="15" xfId="1" applyNumberFormat="1" applyFont="1" applyFill="1" applyBorder="1" applyAlignment="1">
      <alignment horizontal="right"/>
    </xf>
    <xf numFmtId="2" fontId="26" fillId="0" borderId="15" xfId="0" quotePrefix="1" applyNumberFormat="1" applyFont="1" applyFill="1" applyBorder="1" applyAlignment="1">
      <alignment horizontal="center"/>
    </xf>
    <xf numFmtId="164" fontId="28" fillId="0" borderId="15" xfId="1" applyNumberFormat="1" applyFont="1" applyFill="1" applyBorder="1" applyAlignment="1">
      <alignment horizontal="right" vertical="center"/>
    </xf>
    <xf numFmtId="2" fontId="18" fillId="0" borderId="15" xfId="0" quotePrefix="1" applyNumberFormat="1" applyFont="1" applyFill="1" applyBorder="1" applyAlignment="1">
      <alignment horizontal="center"/>
    </xf>
    <xf numFmtId="43" fontId="0" fillId="0" borderId="0" xfId="1" applyFont="1"/>
    <xf numFmtId="165" fontId="26" fillId="0" borderId="15" xfId="2" applyNumberFormat="1" applyFont="1" applyFill="1" applyBorder="1" applyAlignment="1"/>
    <xf numFmtId="166" fontId="0" fillId="0" borderId="15" xfId="1" applyNumberFormat="1" applyFont="1" applyBorder="1"/>
    <xf numFmtId="43" fontId="14" fillId="0" borderId="0" xfId="1" applyFont="1"/>
    <xf numFmtId="166" fontId="31" fillId="0" borderId="4" xfId="1" applyNumberFormat="1" applyFont="1" applyFill="1" applyBorder="1" applyAlignment="1">
      <alignment horizontal="center" vertical="top" wrapText="1"/>
    </xf>
    <xf numFmtId="166" fontId="0" fillId="0" borderId="14" xfId="1" applyNumberFormat="1" applyFont="1" applyBorder="1"/>
    <xf numFmtId="166" fontId="5" fillId="0" borderId="0" xfId="1" applyNumberFormat="1" applyFont="1"/>
    <xf numFmtId="3" fontId="26" fillId="0" borderId="15" xfId="0" applyNumberFormat="1" applyFont="1" applyFill="1" applyBorder="1" applyAlignment="1">
      <alignment horizontal="right"/>
    </xf>
    <xf numFmtId="166" fontId="34" fillId="0" borderId="15" xfId="1" applyNumberFormat="1" applyFont="1" applyBorder="1" applyAlignment="1">
      <alignment vertical="center"/>
    </xf>
    <xf numFmtId="166" fontId="0" fillId="0" borderId="15" xfId="1" applyNumberFormat="1" applyFont="1" applyFill="1" applyBorder="1"/>
    <xf numFmtId="0" fontId="14" fillId="0" borderId="0" xfId="0" applyFont="1" applyFill="1"/>
    <xf numFmtId="0" fontId="0" fillId="0" borderId="0" xfId="0" applyFill="1"/>
    <xf numFmtId="43" fontId="14" fillId="0" borderId="0" xfId="1" applyFont="1" applyFill="1"/>
    <xf numFmtId="3" fontId="19" fillId="0" borderId="15" xfId="0" applyNumberFormat="1" applyFont="1" applyFill="1" applyBorder="1" applyAlignment="1">
      <alignment horizontal="right"/>
    </xf>
    <xf numFmtId="0" fontId="3" fillId="0" borderId="0" xfId="0" applyFont="1" applyFill="1"/>
    <xf numFmtId="3" fontId="19" fillId="0" borderId="16" xfId="0" applyNumberFormat="1" applyFont="1" applyFill="1" applyBorder="1" applyAlignment="1">
      <alignment horizontal="right"/>
    </xf>
    <xf numFmtId="3" fontId="35" fillId="3" borderId="4" xfId="0" applyNumberFormat="1" applyFont="1" applyFill="1" applyBorder="1" applyAlignment="1">
      <alignment horizontal="right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30" fillId="0" borderId="3" xfId="0" applyFont="1" applyFill="1" applyBorder="1" applyAlignment="1">
      <alignment horizontal="center"/>
    </xf>
    <xf numFmtId="0" fontId="28" fillId="0" borderId="18" xfId="0" applyFont="1" applyFill="1" applyBorder="1" applyAlignment="1">
      <alignment horizontal="center"/>
    </xf>
    <xf numFmtId="0" fontId="28" fillId="0" borderId="19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 wrapText="1"/>
    </xf>
    <xf numFmtId="3" fontId="10" fillId="0" borderId="9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2" fontId="17" fillId="2" borderId="1" xfId="0" applyNumberFormat="1" applyFont="1" applyFill="1" applyBorder="1" applyAlignment="1">
      <alignment horizontal="left"/>
    </xf>
    <xf numFmtId="2" fontId="17" fillId="2" borderId="3" xfId="0" applyNumberFormat="1" applyFont="1" applyFill="1" applyBorder="1" applyAlignment="1">
      <alignment horizontal="left"/>
    </xf>
    <xf numFmtId="0" fontId="11" fillId="2" borderId="6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wrapText="1"/>
    </xf>
    <xf numFmtId="2" fontId="17" fillId="2" borderId="3" xfId="0" applyNumberFormat="1" applyFont="1" applyFill="1" applyBorder="1" applyAlignment="1">
      <alignment wrapText="1"/>
    </xf>
    <xf numFmtId="2" fontId="17" fillId="2" borderId="1" xfId="0" applyNumberFormat="1" applyFont="1" applyFill="1" applyBorder="1" applyAlignment="1">
      <alignment horizontal="left" wrapText="1"/>
    </xf>
    <xf numFmtId="2" fontId="17" fillId="2" borderId="3" xfId="0" applyNumberFormat="1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/>
    </xf>
    <xf numFmtId="2" fontId="15" fillId="2" borderId="1" xfId="0" applyNumberFormat="1" applyFont="1" applyFill="1" applyBorder="1" applyAlignment="1">
      <alignment horizontal="center" wrapText="1"/>
    </xf>
    <xf numFmtId="2" fontId="15" fillId="2" borderId="3" xfId="0" applyNumberFormat="1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horizontal="left" vertical="center" wrapText="1"/>
    </xf>
    <xf numFmtId="2" fontId="33" fillId="0" borderId="1" xfId="0" applyNumberFormat="1" applyFont="1" applyFill="1" applyBorder="1" applyAlignment="1">
      <alignment horizontal="center" wrapText="1"/>
    </xf>
    <xf numFmtId="2" fontId="33" fillId="0" borderId="3" xfId="0" applyNumberFormat="1" applyFont="1" applyFill="1" applyBorder="1" applyAlignment="1">
      <alignment horizontal="center" wrapText="1"/>
    </xf>
    <xf numFmtId="2" fontId="20" fillId="2" borderId="1" xfId="0" quotePrefix="1" applyNumberFormat="1" applyFont="1" applyFill="1" applyBorder="1" applyAlignment="1">
      <alignment horizontal="center"/>
    </xf>
    <xf numFmtId="2" fontId="20" fillId="2" borderId="3" xfId="0" quotePrefix="1" applyNumberFormat="1" applyFont="1" applyFill="1" applyBorder="1" applyAlignment="1">
      <alignment horizontal="center"/>
    </xf>
    <xf numFmtId="2" fontId="20" fillId="0" borderId="1" xfId="0" quotePrefix="1" applyNumberFormat="1" applyFont="1" applyFill="1" applyBorder="1" applyAlignment="1">
      <alignment horizontal="center"/>
    </xf>
    <xf numFmtId="2" fontId="20" fillId="0" borderId="3" xfId="0" quotePrefix="1" applyNumberFormat="1" applyFont="1" applyFill="1" applyBorder="1" applyAlignment="1">
      <alignment horizontal="center"/>
    </xf>
    <xf numFmtId="0" fontId="18" fillId="0" borderId="16" xfId="0" applyFont="1" applyFill="1" applyBorder="1" applyAlignment="1"/>
    <xf numFmtId="164" fontId="18" fillId="0" borderId="16" xfId="1" applyNumberFormat="1" applyFont="1" applyFill="1" applyBorder="1" applyAlignment="1">
      <alignment horizontal="right"/>
    </xf>
    <xf numFmtId="3" fontId="18" fillId="0" borderId="16" xfId="1" applyNumberFormat="1" applyFont="1" applyFill="1" applyBorder="1" applyAlignment="1">
      <alignment horizontal="right"/>
    </xf>
    <xf numFmtId="166" fontId="34" fillId="0" borderId="15" xfId="1" applyNumberFormat="1" applyFont="1" applyFill="1" applyBorder="1"/>
    <xf numFmtId="166" fontId="34" fillId="0" borderId="16" xfId="1" applyNumberFormat="1" applyFont="1" applyFill="1" applyBorder="1"/>
    <xf numFmtId="166" fontId="34" fillId="0" borderId="4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SECOND%20QUARTER%20-%20%20BUDGET%20PERFORMANCE%20%20APR-JU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. GEN. SUM"/>
      <sheetName val="REC. EXP. MIN &amp; DEPT"/>
      <sheetName val="REC. EXP. BOARD &amp; PARAST."/>
      <sheetName val="CONSOL. REV. FUND. CH."/>
      <sheetName val="Sheet7"/>
      <sheetName val="CAP. EXP. SUM"/>
    </sheetNames>
    <sheetDataSet>
      <sheetData sheetId="0">
        <row r="3">
          <cell r="D3">
            <v>4417882330</v>
          </cell>
        </row>
        <row r="4">
          <cell r="D4">
            <v>18485311416</v>
          </cell>
        </row>
        <row r="5">
          <cell r="D5">
            <v>6283877209</v>
          </cell>
        </row>
        <row r="18">
          <cell r="D18">
            <v>900000000</v>
          </cell>
        </row>
        <row r="19">
          <cell r="D19">
            <v>1666699571</v>
          </cell>
        </row>
        <row r="20">
          <cell r="D20">
            <v>31753770526</v>
          </cell>
        </row>
        <row r="22">
          <cell r="D22">
            <v>17409753967</v>
          </cell>
        </row>
        <row r="23">
          <cell r="D23">
            <v>11935140621</v>
          </cell>
        </row>
        <row r="24">
          <cell r="D24">
            <v>5474613346</v>
          </cell>
        </row>
        <row r="25">
          <cell r="D25">
            <v>12846006485</v>
          </cell>
        </row>
        <row r="26">
          <cell r="D26">
            <v>37828927911</v>
          </cell>
        </row>
      </sheetData>
      <sheetData sheetId="1">
        <row r="7">
          <cell r="I7">
            <v>1618011230</v>
          </cell>
        </row>
        <row r="8">
          <cell r="I8">
            <v>42000000</v>
          </cell>
        </row>
        <row r="10">
          <cell r="I10">
            <v>1231575191</v>
          </cell>
        </row>
        <row r="11">
          <cell r="I11">
            <v>4406692</v>
          </cell>
        </row>
        <row r="12">
          <cell r="I12">
            <v>98887218</v>
          </cell>
        </row>
        <row r="13">
          <cell r="I13">
            <v>29847182</v>
          </cell>
        </row>
        <row r="14">
          <cell r="I14">
            <v>20009484</v>
          </cell>
        </row>
        <row r="15">
          <cell r="I15">
            <v>128681752</v>
          </cell>
        </row>
        <row r="16">
          <cell r="I16">
            <v>56071135</v>
          </cell>
        </row>
        <row r="17">
          <cell r="I17">
            <v>25530672</v>
          </cell>
        </row>
        <row r="18">
          <cell r="I18">
            <v>115516456</v>
          </cell>
        </row>
        <row r="19">
          <cell r="I19">
            <v>105300301.06</v>
          </cell>
        </row>
        <row r="20">
          <cell r="I20">
            <v>729878670</v>
          </cell>
        </row>
        <row r="21">
          <cell r="I21">
            <v>179320787</v>
          </cell>
        </row>
        <row r="22">
          <cell r="I22">
            <v>428424475</v>
          </cell>
        </row>
        <row r="23">
          <cell r="I23">
            <v>19122010</v>
          </cell>
        </row>
        <row r="24">
          <cell r="I24">
            <v>16872500</v>
          </cell>
        </row>
        <row r="25">
          <cell r="I25">
            <v>1567743486</v>
          </cell>
        </row>
        <row r="26">
          <cell r="I26">
            <v>53463360</v>
          </cell>
        </row>
        <row r="27">
          <cell r="I27">
            <v>37629190</v>
          </cell>
        </row>
        <row r="28">
          <cell r="I28">
            <v>52461772</v>
          </cell>
        </row>
        <row r="29">
          <cell r="I29">
            <v>173763455</v>
          </cell>
        </row>
        <row r="30">
          <cell r="I30">
            <v>52788667</v>
          </cell>
        </row>
        <row r="31">
          <cell r="I31">
            <v>43736948</v>
          </cell>
        </row>
        <row r="33">
          <cell r="I33">
            <v>263815214</v>
          </cell>
        </row>
        <row r="34">
          <cell r="I34">
            <v>261870959</v>
          </cell>
        </row>
        <row r="35">
          <cell r="I35">
            <v>26607117</v>
          </cell>
        </row>
        <row r="36">
          <cell r="I36">
            <v>61233621</v>
          </cell>
        </row>
        <row r="37">
          <cell r="I37">
            <v>8453969</v>
          </cell>
        </row>
        <row r="38">
          <cell r="I38">
            <v>11849694</v>
          </cell>
        </row>
        <row r="39">
          <cell r="I39">
            <v>22733513</v>
          </cell>
        </row>
        <row r="40">
          <cell r="I40">
            <v>1800000</v>
          </cell>
        </row>
        <row r="41">
          <cell r="I41">
            <v>179891473</v>
          </cell>
        </row>
        <row r="43">
          <cell r="I43">
            <v>7706142712</v>
          </cell>
        </row>
        <row r="44">
          <cell r="I44">
            <v>4274392431</v>
          </cell>
        </row>
        <row r="45">
          <cell r="I45">
            <v>5429218824</v>
          </cell>
        </row>
        <row r="46">
          <cell r="I46">
            <v>17409753967</v>
          </cell>
        </row>
      </sheetData>
      <sheetData sheetId="2">
        <row r="8">
          <cell r="I8">
            <v>84310547</v>
          </cell>
        </row>
        <row r="9">
          <cell r="I9">
            <v>64265837</v>
          </cell>
        </row>
        <row r="10">
          <cell r="I10">
            <v>183492994</v>
          </cell>
        </row>
        <row r="11">
          <cell r="I11">
            <v>189944830</v>
          </cell>
        </row>
        <row r="12">
          <cell r="I12">
            <v>3126781</v>
          </cell>
        </row>
        <row r="13">
          <cell r="I13">
            <v>9129818</v>
          </cell>
        </row>
        <row r="14">
          <cell r="I14">
            <v>69600000</v>
          </cell>
        </row>
        <row r="16">
          <cell r="I16">
            <v>14795407</v>
          </cell>
        </row>
        <row r="17">
          <cell r="I17">
            <v>156916261</v>
          </cell>
        </row>
        <row r="18">
          <cell r="I18">
            <v>117133625</v>
          </cell>
        </row>
        <row r="19">
          <cell r="I19">
            <v>306860365</v>
          </cell>
        </row>
        <row r="21">
          <cell r="I21">
            <v>3672041</v>
          </cell>
        </row>
        <row r="22">
          <cell r="I22">
            <v>195752420</v>
          </cell>
        </row>
        <row r="23">
          <cell r="I23">
            <v>1800000</v>
          </cell>
        </row>
        <row r="24">
          <cell r="I24">
            <v>13553832</v>
          </cell>
        </row>
        <row r="25">
          <cell r="I25">
            <v>18419598</v>
          </cell>
        </row>
        <row r="27">
          <cell r="I27">
            <v>7200005</v>
          </cell>
        </row>
        <row r="28">
          <cell r="I28">
            <v>900000</v>
          </cell>
        </row>
        <row r="29">
          <cell r="I29">
            <v>3492630</v>
          </cell>
        </row>
        <row r="30">
          <cell r="I30">
            <v>1259800</v>
          </cell>
        </row>
        <row r="31">
          <cell r="I31">
            <v>290265862</v>
          </cell>
        </row>
        <row r="32">
          <cell r="I32">
            <v>213553686</v>
          </cell>
        </row>
        <row r="33">
          <cell r="I33">
            <v>5911754</v>
          </cell>
        </row>
        <row r="34">
          <cell r="I34">
            <v>901619571</v>
          </cell>
        </row>
        <row r="35">
          <cell r="I35">
            <v>142489377</v>
          </cell>
        </row>
        <row r="36">
          <cell r="I36">
            <v>51489551</v>
          </cell>
        </row>
        <row r="37">
          <cell r="I37">
            <v>180000</v>
          </cell>
        </row>
        <row r="38">
          <cell r="I38">
            <v>2116012</v>
          </cell>
        </row>
        <row r="39">
          <cell r="I39">
            <v>2229721</v>
          </cell>
        </row>
        <row r="40">
          <cell r="I40">
            <v>83458009</v>
          </cell>
        </row>
        <row r="41">
          <cell r="I41">
            <v>6229034</v>
          </cell>
        </row>
        <row r="42">
          <cell r="I42">
            <v>2338470</v>
          </cell>
        </row>
        <row r="44">
          <cell r="I44">
            <v>1683457</v>
          </cell>
        </row>
        <row r="45">
          <cell r="I45">
            <v>15249457</v>
          </cell>
        </row>
        <row r="46">
          <cell r="I46">
            <v>9714225</v>
          </cell>
        </row>
        <row r="47">
          <cell r="I47">
            <v>1500000</v>
          </cell>
        </row>
        <row r="48">
          <cell r="I48">
            <v>21198545</v>
          </cell>
        </row>
        <row r="49">
          <cell r="I49">
            <v>1800000</v>
          </cell>
        </row>
        <row r="50">
          <cell r="I50">
            <v>86699773</v>
          </cell>
        </row>
        <row r="51">
          <cell r="I51">
            <v>21637500</v>
          </cell>
        </row>
        <row r="52">
          <cell r="I52">
            <v>2100000</v>
          </cell>
        </row>
        <row r="53">
          <cell r="I53">
            <v>600000</v>
          </cell>
        </row>
        <row r="54">
          <cell r="I54">
            <v>1800000</v>
          </cell>
        </row>
        <row r="55">
          <cell r="I55">
            <v>736279688</v>
          </cell>
        </row>
        <row r="56">
          <cell r="I56">
            <v>37520834</v>
          </cell>
        </row>
        <row r="57">
          <cell r="I57">
            <v>866783052</v>
          </cell>
        </row>
        <row r="58">
          <cell r="I58">
            <v>12000000</v>
          </cell>
        </row>
        <row r="60">
          <cell r="I60">
            <v>6000000</v>
          </cell>
        </row>
        <row r="61">
          <cell r="I61">
            <v>3000000</v>
          </cell>
        </row>
        <row r="62">
          <cell r="I62">
            <v>2364692</v>
          </cell>
        </row>
        <row r="63">
          <cell r="I63">
            <v>51105130</v>
          </cell>
        </row>
        <row r="67">
          <cell r="I67">
            <v>333718346</v>
          </cell>
        </row>
        <row r="68">
          <cell r="I68">
            <v>3109051</v>
          </cell>
        </row>
        <row r="70">
          <cell r="I70">
            <v>600000</v>
          </cell>
        </row>
        <row r="71">
          <cell r="I71">
            <v>21250000</v>
          </cell>
        </row>
        <row r="72">
          <cell r="I72">
            <v>1200000</v>
          </cell>
        </row>
        <row r="74">
          <cell r="I74">
            <v>2250000</v>
          </cell>
        </row>
        <row r="75">
          <cell r="I75">
            <v>5429218824</v>
          </cell>
        </row>
      </sheetData>
      <sheetData sheetId="3">
        <row r="4">
          <cell r="G4">
            <v>2629922</v>
          </cell>
        </row>
        <row r="5">
          <cell r="G5">
            <v>2629922</v>
          </cell>
        </row>
        <row r="6">
          <cell r="G6">
            <v>2629922</v>
          </cell>
        </row>
        <row r="7">
          <cell r="G7">
            <v>13623556</v>
          </cell>
        </row>
        <row r="9">
          <cell r="G9">
            <v>10625934</v>
          </cell>
        </row>
        <row r="11">
          <cell r="G11">
            <v>2629922</v>
          </cell>
        </row>
        <row r="12">
          <cell r="G12">
            <v>13579004</v>
          </cell>
        </row>
        <row r="13">
          <cell r="G13">
            <v>2726308515</v>
          </cell>
        </row>
        <row r="15">
          <cell r="G15">
            <v>10625934</v>
          </cell>
        </row>
        <row r="18">
          <cell r="G18">
            <v>98988276</v>
          </cell>
        </row>
        <row r="19">
          <cell r="G19">
            <v>676368553</v>
          </cell>
        </row>
        <row r="20">
          <cell r="G20">
            <v>515296733.58000004</v>
          </cell>
        </row>
        <row r="21">
          <cell r="G21">
            <v>25631532</v>
          </cell>
        </row>
        <row r="22">
          <cell r="G22">
            <v>4101567725.5799999</v>
          </cell>
        </row>
      </sheetData>
      <sheetData sheetId="4"/>
      <sheetData sheetId="5">
        <row r="3">
          <cell r="E3">
            <v>525150000</v>
          </cell>
        </row>
        <row r="4">
          <cell r="E4">
            <v>575017346</v>
          </cell>
        </row>
        <row r="5">
          <cell r="E5">
            <v>14000000</v>
          </cell>
        </row>
        <row r="6">
          <cell r="E6">
            <v>1776000000</v>
          </cell>
        </row>
        <row r="7">
          <cell r="E7">
            <v>307326876</v>
          </cell>
        </row>
        <row r="8">
          <cell r="E8">
            <v>1702582720</v>
          </cell>
        </row>
        <row r="9">
          <cell r="E9">
            <v>4900076942</v>
          </cell>
        </row>
        <row r="10">
          <cell r="E10">
            <v>982337862</v>
          </cell>
        </row>
        <row r="11">
          <cell r="E11">
            <v>20000000</v>
          </cell>
        </row>
        <row r="14">
          <cell r="E14">
            <v>238945641</v>
          </cell>
        </row>
        <row r="17">
          <cell r="E17">
            <v>16000000</v>
          </cell>
        </row>
        <row r="18">
          <cell r="E18">
            <v>47968078</v>
          </cell>
        </row>
        <row r="19">
          <cell r="E19">
            <v>1305251581</v>
          </cell>
        </row>
        <row r="20">
          <cell r="E20">
            <v>1299225987</v>
          </cell>
        </row>
        <row r="21">
          <cell r="E21">
            <v>22400000</v>
          </cell>
        </row>
        <row r="23">
          <cell r="E23">
            <v>1321625987</v>
          </cell>
        </row>
        <row r="24">
          <cell r="E24">
            <v>3776004758</v>
          </cell>
        </row>
        <row r="25">
          <cell r="E25">
            <v>949198886</v>
          </cell>
        </row>
        <row r="27">
          <cell r="E27">
            <v>329848331</v>
          </cell>
        </row>
        <row r="28">
          <cell r="E28">
            <v>190000000</v>
          </cell>
        </row>
        <row r="32">
          <cell r="E32">
            <v>74000000</v>
          </cell>
        </row>
        <row r="35">
          <cell r="E35">
            <v>5319051975</v>
          </cell>
        </row>
        <row r="36">
          <cell r="E36">
            <v>10500000</v>
          </cell>
        </row>
        <row r="37">
          <cell r="E37">
            <v>9108868518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pex">
  <a:themeElements>
    <a:clrScheme name="Apex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Apex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黑体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Apex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180000"/>
              </a:schemeClr>
            </a:gs>
            <a:gs pos="100000">
              <a:schemeClr val="phClr">
                <a:shade val="45000"/>
                <a:satMod val="120000"/>
              </a:schemeClr>
            </a:gs>
          </a:gsLst>
          <a:path path="circle">
            <a:fillToRect r="10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"/>
                <a:satMod val="110000"/>
              </a:schemeClr>
              <a:schemeClr val="phClr">
                <a:tint val="60000"/>
                <a:satMod val="42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L26"/>
  <sheetViews>
    <sheetView view="pageBreakPreview" zoomScale="70" zoomScaleNormal="60" zoomScaleSheetLayoutView="70" workbookViewId="0">
      <pane ySplit="2" topLeftCell="A3" activePane="bottomLeft" state="frozen"/>
      <selection pane="bottomLeft" activeCell="D5" sqref="D5"/>
    </sheetView>
  </sheetViews>
  <sheetFormatPr defaultRowHeight="16.5" x14ac:dyDescent="0.3"/>
  <cols>
    <col min="1" max="1" width="59.25" customWidth="1"/>
    <col min="2" max="2" width="21.375" customWidth="1"/>
    <col min="3" max="3" width="28.25" customWidth="1"/>
    <col min="4" max="4" width="28.875" customWidth="1"/>
    <col min="5" max="5" width="27.75" customWidth="1"/>
    <col min="8" max="8" width="21.5" customWidth="1"/>
    <col min="9" max="9" width="20.75" customWidth="1"/>
    <col min="12" max="12" width="16.75" customWidth="1"/>
  </cols>
  <sheetData>
    <row r="1" spans="1:12" s="10" customFormat="1" ht="99.75" customHeight="1" thickBot="1" x14ac:dyDescent="0.35">
      <c r="A1" s="143" t="s">
        <v>297</v>
      </c>
      <c r="B1" s="144"/>
      <c r="C1" s="144"/>
      <c r="D1" s="144"/>
      <c r="E1" s="145"/>
    </row>
    <row r="2" spans="1:12" s="10" customFormat="1" ht="45" customHeight="1" thickBot="1" x14ac:dyDescent="0.35">
      <c r="A2" s="16"/>
      <c r="B2" s="121" t="s">
        <v>303</v>
      </c>
      <c r="C2" s="44" t="s">
        <v>291</v>
      </c>
      <c r="D2" s="45" t="s">
        <v>290</v>
      </c>
      <c r="E2" s="43" t="s">
        <v>0</v>
      </c>
      <c r="I2" s="126"/>
    </row>
    <row r="3" spans="1:12" s="10" customFormat="1" ht="24.95" customHeight="1" thickBot="1" x14ac:dyDescent="0.35">
      <c r="A3" s="48" t="s">
        <v>1</v>
      </c>
      <c r="B3" s="49">
        <v>10493449132</v>
      </c>
      <c r="C3" s="142"/>
      <c r="D3" s="50">
        <f>C3+'[1]PERF. GEN. SUM'!$D$3</f>
        <v>4417882330</v>
      </c>
      <c r="E3" s="49">
        <f>B3-D3</f>
        <v>6075566802</v>
      </c>
    </row>
    <row r="4" spans="1:12" s="10" customFormat="1" ht="24.95" customHeight="1" thickBot="1" x14ac:dyDescent="0.35">
      <c r="A4" s="48" t="s">
        <v>2</v>
      </c>
      <c r="B4" s="49">
        <v>30125125519</v>
      </c>
      <c r="C4" s="50">
        <v>9997891087.7199993</v>
      </c>
      <c r="D4" s="50">
        <f>C4+'[1]PERF. GEN. SUM'!$D$4</f>
        <v>28483202503.720001</v>
      </c>
      <c r="E4" s="49">
        <f>B4-D4</f>
        <v>1641923015.2799988</v>
      </c>
    </row>
    <row r="5" spans="1:12" s="10" customFormat="1" ht="24.95" customHeight="1" thickBot="1" x14ac:dyDescent="0.35">
      <c r="A5" s="48" t="s">
        <v>3</v>
      </c>
      <c r="B5" s="49">
        <v>12072097694</v>
      </c>
      <c r="C5" s="50">
        <v>4068439754.54</v>
      </c>
      <c r="D5" s="50">
        <f>C5+'[1]PERF. GEN. SUM'!$D$5</f>
        <v>10352316963.540001</v>
      </c>
      <c r="E5" s="49">
        <f>B5-D5</f>
        <v>1719780730.4599991</v>
      </c>
    </row>
    <row r="6" spans="1:12" s="10" customFormat="1" ht="24.95" customHeight="1" thickBot="1" x14ac:dyDescent="0.35">
      <c r="A6" s="51" t="s">
        <v>4</v>
      </c>
      <c r="B6" s="49">
        <v>14442437948</v>
      </c>
      <c r="C6" s="52"/>
      <c r="D6" s="50"/>
      <c r="E6" s="49">
        <f>B6-D6</f>
        <v>14442437948</v>
      </c>
    </row>
    <row r="7" spans="1:12" s="10" customFormat="1" ht="24.95" customHeight="1" thickBot="1" x14ac:dyDescent="0.35">
      <c r="A7" s="46" t="s">
        <v>5</v>
      </c>
      <c r="B7" s="49"/>
      <c r="C7" s="52"/>
      <c r="D7" s="52"/>
      <c r="E7" s="49"/>
    </row>
    <row r="8" spans="1:12" s="10" customFormat="1" ht="24.95" customHeight="1" thickBot="1" x14ac:dyDescent="0.35">
      <c r="A8" s="53" t="s">
        <v>6</v>
      </c>
      <c r="B8" s="54"/>
      <c r="C8" s="55"/>
      <c r="D8" s="55"/>
      <c r="E8" s="49">
        <f>B8-C8</f>
        <v>0</v>
      </c>
    </row>
    <row r="9" spans="1:12" s="10" customFormat="1" ht="24.95" customHeight="1" thickBot="1" x14ac:dyDescent="0.35">
      <c r="A9" s="53" t="s">
        <v>7</v>
      </c>
      <c r="B9" s="54"/>
      <c r="C9" s="55"/>
      <c r="D9" s="55"/>
      <c r="E9" s="49">
        <f>B9-C9</f>
        <v>0</v>
      </c>
    </row>
    <row r="10" spans="1:12" s="10" customFormat="1" ht="24.95" customHeight="1" thickBot="1" x14ac:dyDescent="0.35">
      <c r="A10" s="53" t="s">
        <v>8</v>
      </c>
      <c r="B10" s="54"/>
      <c r="C10" s="55"/>
      <c r="D10" s="55"/>
      <c r="E10" s="49">
        <f>B10-C10</f>
        <v>0</v>
      </c>
    </row>
    <row r="11" spans="1:12" s="10" customFormat="1" ht="24.95" customHeight="1" thickBot="1" x14ac:dyDescent="0.35">
      <c r="A11" s="53" t="s">
        <v>9</v>
      </c>
      <c r="B11" s="54"/>
      <c r="C11" s="55"/>
      <c r="D11" s="55"/>
      <c r="E11" s="49">
        <f>B11-C11</f>
        <v>0</v>
      </c>
    </row>
    <row r="12" spans="1:12" s="10" customFormat="1" ht="24.95" customHeight="1" thickBot="1" x14ac:dyDescent="0.35">
      <c r="A12" s="53" t="s">
        <v>10</v>
      </c>
      <c r="B12" s="54"/>
      <c r="C12" s="55"/>
      <c r="D12" s="55"/>
      <c r="E12" s="49">
        <f>B12-C12</f>
        <v>0</v>
      </c>
    </row>
    <row r="13" spans="1:12" s="10" customFormat="1" ht="24.95" customHeight="1" thickBot="1" x14ac:dyDescent="0.35">
      <c r="A13" s="53" t="s">
        <v>299</v>
      </c>
      <c r="B13" s="54">
        <v>5000000000</v>
      </c>
      <c r="C13" s="55"/>
      <c r="D13" s="55"/>
      <c r="E13" s="49"/>
      <c r="H13" s="126"/>
    </row>
    <row r="14" spans="1:12" s="10" customFormat="1" ht="24.95" customHeight="1" thickBot="1" x14ac:dyDescent="0.35">
      <c r="A14" s="48" t="s">
        <v>11</v>
      </c>
      <c r="B14" s="49">
        <v>1654681143</v>
      </c>
      <c r="C14" s="55"/>
      <c r="D14" s="55"/>
      <c r="E14" s="49">
        <f>B14-C14</f>
        <v>1654681143</v>
      </c>
      <c r="L14" s="12"/>
    </row>
    <row r="15" spans="1:12" s="10" customFormat="1" ht="24.95" customHeight="1" thickBot="1" x14ac:dyDescent="0.35">
      <c r="A15" s="48" t="s">
        <v>12</v>
      </c>
      <c r="B15" s="49">
        <v>15927686432</v>
      </c>
      <c r="C15" s="52"/>
      <c r="D15" s="52">
        <f>C15+'[1]PERF. GEN. SUM'!$D$18</f>
        <v>900000000</v>
      </c>
      <c r="E15" s="49">
        <f>B15-D15</f>
        <v>15027686432</v>
      </c>
    </row>
    <row r="16" spans="1:12" s="10" customFormat="1" ht="24.95" customHeight="1" thickBot="1" x14ac:dyDescent="0.35">
      <c r="A16" s="48" t="s">
        <v>13</v>
      </c>
      <c r="B16" s="49">
        <v>9968212147</v>
      </c>
      <c r="C16" s="52">
        <v>290609760.07999998</v>
      </c>
      <c r="D16" s="52">
        <f>C16+'[1]PERF. GEN. SUM'!$D$19</f>
        <v>1957309331.0799999</v>
      </c>
      <c r="E16" s="49">
        <f>B16-D16</f>
        <v>8010902815.9200001</v>
      </c>
      <c r="H16" s="126"/>
    </row>
    <row r="17" spans="1:6" s="11" customFormat="1" ht="24.95" customHeight="1" thickBot="1" x14ac:dyDescent="0.35">
      <c r="A17" s="61" t="s">
        <v>14</v>
      </c>
      <c r="B17" s="62">
        <f>SUM(B3:B16)</f>
        <v>99683690015</v>
      </c>
      <c r="C17" s="63">
        <f>SUM(C3:C16)</f>
        <v>14356940602.339998</v>
      </c>
      <c r="D17" s="63">
        <f>C17+'[1]PERF. GEN. SUM'!$D$20</f>
        <v>46110711128.339996</v>
      </c>
      <c r="E17" s="62">
        <f>B17-D17</f>
        <v>53572978886.660004</v>
      </c>
    </row>
    <row r="18" spans="1:6" s="10" customFormat="1" ht="24.95" customHeight="1" thickBot="1" x14ac:dyDescent="0.35">
      <c r="A18" s="58" t="s">
        <v>15</v>
      </c>
      <c r="B18" s="56"/>
      <c r="C18" s="57"/>
      <c r="D18" s="57"/>
      <c r="E18" s="56"/>
    </row>
    <row r="19" spans="1:6" s="10" customFormat="1" ht="28.5" customHeight="1" thickBot="1" x14ac:dyDescent="0.35">
      <c r="A19" s="60" t="s">
        <v>16</v>
      </c>
      <c r="B19" s="47">
        <f>B20+B21</f>
        <v>41996512251</v>
      </c>
      <c r="C19" s="47">
        <v>10447036223</v>
      </c>
      <c r="D19" s="47">
        <f>C19+'[1]PERF. GEN. SUM'!$D$22</f>
        <v>27856790190</v>
      </c>
      <c r="E19" s="47">
        <f>B19-D19</f>
        <v>14139722061</v>
      </c>
    </row>
    <row r="20" spans="1:6" s="10" customFormat="1" ht="19.5" hidden="1" customHeight="1" thickBot="1" x14ac:dyDescent="0.35">
      <c r="A20" s="48" t="s">
        <v>17</v>
      </c>
      <c r="B20" s="59">
        <v>32439963251</v>
      </c>
      <c r="C20" s="49">
        <v>7149279835</v>
      </c>
      <c r="D20" s="49">
        <f>C20+'[1]PERF. GEN. SUM'!$D$23</f>
        <v>19084420456</v>
      </c>
      <c r="E20" s="49">
        <f>B20-D20</f>
        <v>13355542795</v>
      </c>
    </row>
    <row r="21" spans="1:6" s="10" customFormat="1" ht="24.75" hidden="1" customHeight="1" thickBot="1" x14ac:dyDescent="0.35">
      <c r="A21" s="48" t="s">
        <v>18</v>
      </c>
      <c r="B21" s="49">
        <v>9556549000</v>
      </c>
      <c r="C21" s="49">
        <v>2687306673</v>
      </c>
      <c r="D21" s="49">
        <f>C21+'[1]PERF. GEN. SUM'!$D$24</f>
        <v>8161920019</v>
      </c>
      <c r="E21" s="49">
        <f>B21-D21</f>
        <v>1394628981</v>
      </c>
    </row>
    <row r="22" spans="1:6" s="10" customFormat="1" ht="24.95" customHeight="1" thickBot="1" x14ac:dyDescent="0.35">
      <c r="A22" s="60" t="s">
        <v>19</v>
      </c>
      <c r="B22" s="47">
        <v>57687177764</v>
      </c>
      <c r="C22" s="47">
        <f>'CAP. EXP. SUM'!D39</f>
        <v>7384721363.5699997</v>
      </c>
      <c r="D22" s="47">
        <f>C22+'[1]PERF. GEN. SUM'!$D$25</f>
        <v>20230727848.57</v>
      </c>
      <c r="E22" s="47">
        <f>B22-D22</f>
        <v>37456449915.43</v>
      </c>
    </row>
    <row r="23" spans="1:6" s="11" customFormat="1" ht="24.95" customHeight="1" thickBot="1" x14ac:dyDescent="0.35">
      <c r="A23" s="46" t="s">
        <v>20</v>
      </c>
      <c r="B23" s="62">
        <f>B19+B22</f>
        <v>99683690015</v>
      </c>
      <c r="C23" s="62">
        <f>C19+C22</f>
        <v>17831757586.57</v>
      </c>
      <c r="D23" s="62">
        <f>C23+'[1]PERF. GEN. SUM'!$D$26</f>
        <v>55660685497.57</v>
      </c>
      <c r="E23" s="62">
        <f>B23-D23</f>
        <v>44023004517.43</v>
      </c>
    </row>
    <row r="26" spans="1:6" x14ac:dyDescent="0.3">
      <c r="F26" s="1"/>
    </row>
  </sheetData>
  <mergeCells count="1">
    <mergeCell ref="A1:E1"/>
  </mergeCells>
  <pageMargins left="0.52" right="0.46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J48"/>
  <sheetViews>
    <sheetView view="pageBreakPreview" topLeftCell="A4" zoomScale="50" zoomScaleNormal="70" zoomScaleSheetLayoutView="50" workbookViewId="0">
      <pane ySplit="4" topLeftCell="A31" activePane="bottomLeft" state="frozen"/>
      <selection activeCell="B4" sqref="B4"/>
      <selection pane="bottomLeft" activeCell="D38" sqref="D38"/>
    </sheetView>
  </sheetViews>
  <sheetFormatPr defaultRowHeight="16.5" x14ac:dyDescent="0.3"/>
  <cols>
    <col min="1" max="1" width="23.875" style="9" customWidth="1"/>
    <col min="2" max="2" width="51" style="9" customWidth="1"/>
    <col min="3" max="3" width="17.625" style="9" customWidth="1"/>
    <col min="4" max="4" width="18.625" style="9" customWidth="1"/>
    <col min="5" max="5" width="22.5" style="9" customWidth="1"/>
    <col min="6" max="6" width="22.25" style="132" customWidth="1"/>
    <col min="7" max="7" width="21.625" style="9" customWidth="1"/>
    <col min="8" max="8" width="23.625" style="9" customWidth="1"/>
    <col min="10" max="10" width="19.625" customWidth="1"/>
  </cols>
  <sheetData>
    <row r="1" spans="1:10" ht="26.25" customHeight="1" thickBot="1" x14ac:dyDescent="0.45">
      <c r="A1" s="152" t="s">
        <v>24</v>
      </c>
      <c r="B1" s="153"/>
      <c r="C1" s="153"/>
      <c r="D1" s="153"/>
      <c r="E1" s="153"/>
      <c r="F1" s="153"/>
      <c r="G1" s="153"/>
      <c r="H1" s="154"/>
    </row>
    <row r="2" spans="1:10" ht="27" thickBot="1" x14ac:dyDescent="0.45">
      <c r="A2" s="155" t="s">
        <v>25</v>
      </c>
      <c r="B2" s="156"/>
      <c r="C2" s="156"/>
      <c r="D2" s="156"/>
      <c r="E2" s="156"/>
      <c r="F2" s="156"/>
      <c r="G2" s="156"/>
      <c r="H2" s="157"/>
    </row>
    <row r="3" spans="1:10" ht="27" thickBot="1" x14ac:dyDescent="0.45">
      <c r="A3" s="155" t="s">
        <v>292</v>
      </c>
      <c r="B3" s="156"/>
      <c r="C3" s="156"/>
      <c r="D3" s="156"/>
      <c r="E3" s="156"/>
      <c r="F3" s="156"/>
      <c r="G3" s="156"/>
      <c r="H3" s="157"/>
    </row>
    <row r="4" spans="1:10" ht="27" thickBot="1" x14ac:dyDescent="0.45">
      <c r="A4" s="158" t="s">
        <v>26</v>
      </c>
      <c r="B4" s="159"/>
      <c r="C4" s="159"/>
      <c r="D4" s="159"/>
      <c r="E4" s="159"/>
      <c r="F4" s="159"/>
      <c r="G4" s="159"/>
      <c r="H4" s="160"/>
    </row>
    <row r="5" spans="1:10" ht="27" thickBot="1" x14ac:dyDescent="0.45">
      <c r="A5" s="161" t="s">
        <v>27</v>
      </c>
      <c r="B5" s="162"/>
      <c r="C5" s="162"/>
      <c r="D5" s="162"/>
      <c r="E5" s="162"/>
      <c r="F5" s="162"/>
      <c r="G5" s="162"/>
      <c r="H5" s="163"/>
    </row>
    <row r="6" spans="1:10" ht="21" thickBot="1" x14ac:dyDescent="0.35">
      <c r="A6" s="164" t="s">
        <v>28</v>
      </c>
      <c r="B6" s="166" t="s">
        <v>29</v>
      </c>
      <c r="C6" s="147" t="s">
        <v>25</v>
      </c>
      <c r="D6" s="148"/>
      <c r="E6" s="148"/>
      <c r="F6" s="148"/>
      <c r="G6" s="148"/>
      <c r="H6" s="149"/>
    </row>
    <row r="7" spans="1:10" ht="60" customHeight="1" thickBot="1" x14ac:dyDescent="0.35">
      <c r="A7" s="165"/>
      <c r="B7" s="167"/>
      <c r="C7" s="64" t="s">
        <v>17</v>
      </c>
      <c r="D7" s="64" t="s">
        <v>30</v>
      </c>
      <c r="E7" s="65" t="s">
        <v>305</v>
      </c>
      <c r="F7" s="130" t="s">
        <v>293</v>
      </c>
      <c r="G7" s="66" t="s">
        <v>294</v>
      </c>
      <c r="H7" s="64" t="s">
        <v>31</v>
      </c>
    </row>
    <row r="8" spans="1:10" s="24" customFormat="1" ht="35.1" customHeight="1" x14ac:dyDescent="0.3">
      <c r="A8" s="67" t="s">
        <v>32</v>
      </c>
      <c r="B8" s="68" t="s">
        <v>33</v>
      </c>
      <c r="C8" s="69">
        <v>44000000</v>
      </c>
      <c r="D8" s="69">
        <v>1782400000</v>
      </c>
      <c r="E8" s="69">
        <f>C8+D8</f>
        <v>1826400000</v>
      </c>
      <c r="F8" s="131">
        <v>76559513</v>
      </c>
      <c r="G8" s="70">
        <f>F8+'[1]REC. EXP. MIN &amp; DEPT'!$I$7</f>
        <v>1694570743</v>
      </c>
      <c r="H8" s="69">
        <f t="shared" ref="H8:H31" si="0">E8-G8</f>
        <v>131829257</v>
      </c>
    </row>
    <row r="9" spans="1:10" s="24" customFormat="1" ht="35.1" customHeight="1" x14ac:dyDescent="0.3">
      <c r="A9" s="71" t="s">
        <v>34</v>
      </c>
      <c r="B9" s="68" t="s">
        <v>35</v>
      </c>
      <c r="C9" s="69">
        <v>5000000</v>
      </c>
      <c r="D9" s="69">
        <v>86000000</v>
      </c>
      <c r="E9" s="69">
        <f t="shared" ref="E9:E46" si="1">C9+D9</f>
        <v>91000000</v>
      </c>
      <c r="F9" s="128">
        <v>21000000</v>
      </c>
      <c r="G9" s="69">
        <f>F9+'[1]REC. EXP. MIN &amp; DEPT'!$I$8</f>
        <v>63000000</v>
      </c>
      <c r="H9" s="69">
        <f t="shared" si="0"/>
        <v>28000000</v>
      </c>
    </row>
    <row r="10" spans="1:10" s="136" customFormat="1" ht="35.1" customHeight="1" x14ac:dyDescent="0.3">
      <c r="A10" s="71" t="s">
        <v>36</v>
      </c>
      <c r="B10" s="68" t="s">
        <v>37</v>
      </c>
      <c r="C10" s="69">
        <v>550000000</v>
      </c>
      <c r="D10" s="69">
        <v>1172000000</v>
      </c>
      <c r="E10" s="69">
        <f t="shared" si="1"/>
        <v>1722000000</v>
      </c>
      <c r="F10" s="135">
        <v>228813006</v>
      </c>
      <c r="G10" s="69">
        <f>F10+'[1]REC. EXP. MIN &amp; DEPT'!$I$10</f>
        <v>1460388197</v>
      </c>
      <c r="H10" s="69">
        <f t="shared" si="0"/>
        <v>261611803</v>
      </c>
    </row>
    <row r="11" spans="1:10" s="24" customFormat="1" ht="35.1" customHeight="1" x14ac:dyDescent="0.3">
      <c r="A11" s="71" t="s">
        <v>38</v>
      </c>
      <c r="B11" s="68" t="s">
        <v>39</v>
      </c>
      <c r="C11" s="69">
        <v>7450000</v>
      </c>
      <c r="D11" s="69">
        <v>80381000</v>
      </c>
      <c r="E11" s="69">
        <f t="shared" si="1"/>
        <v>87831000</v>
      </c>
      <c r="F11" s="128">
        <v>9404595</v>
      </c>
      <c r="G11" s="69">
        <f>F11+'[1]REC. EXP. MIN &amp; DEPT'!$I$11</f>
        <v>13811287</v>
      </c>
      <c r="H11" s="69">
        <f t="shared" si="0"/>
        <v>74019713</v>
      </c>
    </row>
    <row r="12" spans="1:10" s="24" customFormat="1" ht="35.1" customHeight="1" x14ac:dyDescent="0.3">
      <c r="A12" s="71" t="s">
        <v>40</v>
      </c>
      <c r="B12" s="68" t="s">
        <v>41</v>
      </c>
      <c r="C12" s="69">
        <v>240000000</v>
      </c>
      <c r="D12" s="69">
        <v>51600000</v>
      </c>
      <c r="E12" s="69">
        <f t="shared" si="1"/>
        <v>291600000</v>
      </c>
      <c r="F12" s="128">
        <v>62182162.789999999</v>
      </c>
      <c r="G12" s="69">
        <f>F12+'[1]REC. EXP. MIN &amp; DEPT'!$I$12</f>
        <v>161069380.78999999</v>
      </c>
      <c r="H12" s="69">
        <f t="shared" si="0"/>
        <v>130530619.21000001</v>
      </c>
    </row>
    <row r="13" spans="1:10" s="24" customFormat="1" ht="35.1" customHeight="1" x14ac:dyDescent="0.3">
      <c r="A13" s="71" t="s">
        <v>42</v>
      </c>
      <c r="B13" s="68" t="s">
        <v>244</v>
      </c>
      <c r="C13" s="69">
        <v>54000000</v>
      </c>
      <c r="D13" s="69">
        <v>6150000</v>
      </c>
      <c r="E13" s="69">
        <f t="shared" si="1"/>
        <v>60150000</v>
      </c>
      <c r="F13" s="128">
        <v>14524077</v>
      </c>
      <c r="G13" s="69">
        <f>F13+'[1]REC. EXP. MIN &amp; DEPT'!$I$13</f>
        <v>44371259</v>
      </c>
      <c r="H13" s="69">
        <f t="shared" si="0"/>
        <v>15778741</v>
      </c>
      <c r="J13" s="129"/>
    </row>
    <row r="14" spans="1:10" s="24" customFormat="1" ht="35.1" customHeight="1" x14ac:dyDescent="0.3">
      <c r="A14" s="71" t="s">
        <v>43</v>
      </c>
      <c r="B14" s="68" t="s">
        <v>44</v>
      </c>
      <c r="C14" s="69">
        <v>42000000</v>
      </c>
      <c r="D14" s="69">
        <v>1910000</v>
      </c>
      <c r="E14" s="69">
        <f t="shared" si="1"/>
        <v>43910000</v>
      </c>
      <c r="F14" s="128">
        <v>9561010</v>
      </c>
      <c r="G14" s="69">
        <f>F14+'[1]REC. EXP. MIN &amp; DEPT'!$I$14</f>
        <v>29570494</v>
      </c>
      <c r="H14" s="69">
        <f t="shared" si="0"/>
        <v>14339506</v>
      </c>
      <c r="J14" s="129"/>
    </row>
    <row r="15" spans="1:10" s="24" customFormat="1" ht="35.1" customHeight="1" x14ac:dyDescent="0.3">
      <c r="A15" s="71" t="s">
        <v>45</v>
      </c>
      <c r="B15" s="68" t="s">
        <v>46</v>
      </c>
      <c r="C15" s="69">
        <v>222000000</v>
      </c>
      <c r="D15" s="69">
        <v>27300000</v>
      </c>
      <c r="E15" s="69">
        <f>SUM(C15:D15)</f>
        <v>249300000</v>
      </c>
      <c r="F15" s="128">
        <v>57707896</v>
      </c>
      <c r="G15" s="69">
        <f>F15+'[1]REC. EXP. MIN &amp; DEPT'!$I$15</f>
        <v>186389648</v>
      </c>
      <c r="H15" s="69">
        <f t="shared" si="0"/>
        <v>62910352</v>
      </c>
      <c r="J15" s="129"/>
    </row>
    <row r="16" spans="1:10" s="24" customFormat="1" ht="35.1" customHeight="1" x14ac:dyDescent="0.3">
      <c r="A16" s="71" t="s">
        <v>47</v>
      </c>
      <c r="B16" s="68" t="s">
        <v>48</v>
      </c>
      <c r="C16" s="69">
        <v>102000000</v>
      </c>
      <c r="D16" s="69">
        <v>8000000</v>
      </c>
      <c r="E16" s="69">
        <f t="shared" si="1"/>
        <v>110000000</v>
      </c>
      <c r="F16" s="128">
        <v>18188851</v>
      </c>
      <c r="G16" s="69">
        <f>F16+'[1]REC. EXP. MIN &amp; DEPT'!$I$16</f>
        <v>74259986</v>
      </c>
      <c r="H16" s="69">
        <f t="shared" si="0"/>
        <v>35740014</v>
      </c>
      <c r="J16" s="129"/>
    </row>
    <row r="17" spans="1:10" s="24" customFormat="1" ht="35.1" customHeight="1" x14ac:dyDescent="0.3">
      <c r="A17" s="71" t="s">
        <v>49</v>
      </c>
      <c r="B17" s="68" t="s">
        <v>50</v>
      </c>
      <c r="C17" s="69">
        <v>28200000</v>
      </c>
      <c r="D17" s="69">
        <v>85150000</v>
      </c>
      <c r="E17" s="69">
        <f t="shared" si="1"/>
        <v>113350000</v>
      </c>
      <c r="F17" s="128">
        <v>12975942</v>
      </c>
      <c r="G17" s="69">
        <f>F17+'[1]REC. EXP. MIN &amp; DEPT'!$I$17</f>
        <v>38506614</v>
      </c>
      <c r="H17" s="69">
        <f t="shared" si="0"/>
        <v>74843386</v>
      </c>
    </row>
    <row r="18" spans="1:10" s="24" customFormat="1" ht="35.1" customHeight="1" x14ac:dyDescent="0.3">
      <c r="A18" s="71" t="s">
        <v>51</v>
      </c>
      <c r="B18" s="73" t="s">
        <v>52</v>
      </c>
      <c r="C18" s="69">
        <v>224000000</v>
      </c>
      <c r="D18" s="69">
        <v>12350000</v>
      </c>
      <c r="E18" s="69">
        <f t="shared" si="1"/>
        <v>236350000</v>
      </c>
      <c r="F18" s="128">
        <v>71295335.819999993</v>
      </c>
      <c r="G18" s="69">
        <f>F18+'[1]REC. EXP. MIN &amp; DEPT'!$I$18</f>
        <v>186811791.81999999</v>
      </c>
      <c r="H18" s="69">
        <f t="shared" si="0"/>
        <v>49538208.180000007</v>
      </c>
    </row>
    <row r="19" spans="1:10" s="136" customFormat="1" ht="35.1" customHeight="1" x14ac:dyDescent="0.3">
      <c r="A19" s="71" t="s">
        <v>53</v>
      </c>
      <c r="B19" s="74" t="s">
        <v>54</v>
      </c>
      <c r="C19" s="69">
        <v>83000000</v>
      </c>
      <c r="D19" s="69">
        <v>71100000</v>
      </c>
      <c r="E19" s="69">
        <f t="shared" si="1"/>
        <v>154100000</v>
      </c>
      <c r="F19" s="135">
        <v>22712489</v>
      </c>
      <c r="G19" s="69">
        <f>F19+'[1]REC. EXP. MIN &amp; DEPT'!$I$19</f>
        <v>128012790.06</v>
      </c>
      <c r="H19" s="69">
        <f t="shared" si="0"/>
        <v>26087209.939999998</v>
      </c>
    </row>
    <row r="20" spans="1:10" s="24" customFormat="1" ht="35.1" customHeight="1" x14ac:dyDescent="0.3">
      <c r="A20" s="71" t="s">
        <v>55</v>
      </c>
      <c r="B20" s="68" t="s">
        <v>56</v>
      </c>
      <c r="C20" s="69">
        <v>1396000000</v>
      </c>
      <c r="D20" s="69">
        <v>969060000</v>
      </c>
      <c r="E20" s="69">
        <f t="shared" si="1"/>
        <v>2365060000</v>
      </c>
      <c r="F20" s="128">
        <v>365132385</v>
      </c>
      <c r="G20" s="69">
        <f>F20+'[1]REC. EXP. MIN &amp; DEPT'!$I$20</f>
        <v>1095011055</v>
      </c>
      <c r="H20" s="69">
        <f t="shared" si="0"/>
        <v>1270048945</v>
      </c>
    </row>
    <row r="21" spans="1:10" s="24" customFormat="1" ht="35.1" customHeight="1" x14ac:dyDescent="0.3">
      <c r="A21" s="71" t="s">
        <v>57</v>
      </c>
      <c r="B21" s="68" t="s">
        <v>58</v>
      </c>
      <c r="C21" s="69">
        <v>378000000</v>
      </c>
      <c r="D21" s="69">
        <v>8900000</v>
      </c>
      <c r="E21" s="69">
        <f>C21+D21</f>
        <v>386900000</v>
      </c>
      <c r="F21" s="128">
        <v>75595565</v>
      </c>
      <c r="G21" s="69">
        <f>F21+'[1]REC. EXP. MIN &amp; DEPT'!$I$21</f>
        <v>254916352</v>
      </c>
      <c r="H21" s="69">
        <f t="shared" si="0"/>
        <v>131983648</v>
      </c>
    </row>
    <row r="22" spans="1:10" s="24" customFormat="1" ht="35.1" customHeight="1" x14ac:dyDescent="0.3">
      <c r="A22" s="75">
        <v>22000100100</v>
      </c>
      <c r="B22" s="76" t="s">
        <v>59</v>
      </c>
      <c r="C22" s="77">
        <v>476500000</v>
      </c>
      <c r="D22" s="77">
        <v>267500000</v>
      </c>
      <c r="E22" s="69">
        <f t="shared" si="1"/>
        <v>744000000</v>
      </c>
      <c r="F22" s="128">
        <v>120797611</v>
      </c>
      <c r="G22" s="78">
        <f>F22+'[1]REC. EXP. MIN &amp; DEPT'!$I$22</f>
        <v>549222086</v>
      </c>
      <c r="H22" s="77">
        <f t="shared" si="0"/>
        <v>194777914</v>
      </c>
    </row>
    <row r="23" spans="1:10" s="24" customFormat="1" ht="35.1" customHeight="1" x14ac:dyDescent="0.3">
      <c r="A23" s="71" t="s">
        <v>60</v>
      </c>
      <c r="B23" s="68" t="s">
        <v>243</v>
      </c>
      <c r="C23" s="79">
        <v>24000000</v>
      </c>
      <c r="D23" s="79">
        <v>50900000</v>
      </c>
      <c r="E23" s="69">
        <f t="shared" si="1"/>
        <v>74900000</v>
      </c>
      <c r="F23" s="128">
        <v>12893089</v>
      </c>
      <c r="G23" s="79">
        <f>F23+'[1]REC. EXP. MIN &amp; DEPT'!$I$23</f>
        <v>32015099</v>
      </c>
      <c r="H23" s="77">
        <f t="shared" si="0"/>
        <v>42884901</v>
      </c>
    </row>
    <row r="24" spans="1:10" s="24" customFormat="1" ht="35.1" customHeight="1" x14ac:dyDescent="0.3">
      <c r="A24" s="71" t="s">
        <v>61</v>
      </c>
      <c r="B24" s="68" t="s">
        <v>62</v>
      </c>
      <c r="C24" s="79"/>
      <c r="D24" s="79">
        <v>212200000</v>
      </c>
      <c r="E24" s="69">
        <f t="shared" si="1"/>
        <v>212200000</v>
      </c>
      <c r="F24" s="128">
        <v>11009000</v>
      </c>
      <c r="G24" s="79">
        <f>F24+'[1]REC. EXP. MIN &amp; DEPT'!$I$24</f>
        <v>27881500</v>
      </c>
      <c r="H24" s="77">
        <f t="shared" si="0"/>
        <v>184318500</v>
      </c>
    </row>
    <row r="25" spans="1:10" s="24" customFormat="1" ht="35.1" customHeight="1" x14ac:dyDescent="0.3">
      <c r="A25" s="71" t="s">
        <v>63</v>
      </c>
      <c r="B25" s="68" t="s">
        <v>64</v>
      </c>
      <c r="C25" s="79">
        <v>4400000000</v>
      </c>
      <c r="D25" s="79">
        <v>509600000</v>
      </c>
      <c r="E25" s="69">
        <f t="shared" si="1"/>
        <v>4909600000</v>
      </c>
      <c r="F25" s="128">
        <v>1048511230</v>
      </c>
      <c r="G25" s="79">
        <f>F25+'[1]REC. EXP. MIN &amp; DEPT'!$I$25</f>
        <v>2616254716</v>
      </c>
      <c r="H25" s="77">
        <f t="shared" si="0"/>
        <v>2293345284</v>
      </c>
    </row>
    <row r="26" spans="1:10" s="24" customFormat="1" ht="35.1" customHeight="1" x14ac:dyDescent="0.3">
      <c r="A26" s="71" t="s">
        <v>65</v>
      </c>
      <c r="B26" s="68" t="s">
        <v>245</v>
      </c>
      <c r="C26" s="79">
        <v>101000000</v>
      </c>
      <c r="D26" s="79">
        <v>45000000</v>
      </c>
      <c r="E26" s="69">
        <f t="shared" si="1"/>
        <v>146000000</v>
      </c>
      <c r="F26" s="128">
        <v>31259598</v>
      </c>
      <c r="G26" s="79">
        <f>F26+'[1]REC. EXP. MIN &amp; DEPT'!$I$26</f>
        <v>84722958</v>
      </c>
      <c r="H26" s="77">
        <f t="shared" si="0"/>
        <v>61277042</v>
      </c>
      <c r="J26" s="129"/>
    </row>
    <row r="27" spans="1:10" s="24" customFormat="1" ht="35.1" customHeight="1" x14ac:dyDescent="0.3">
      <c r="A27" s="71" t="s">
        <v>66</v>
      </c>
      <c r="B27" s="68" t="s">
        <v>67</v>
      </c>
      <c r="C27" s="79">
        <v>60000000</v>
      </c>
      <c r="D27" s="79">
        <v>8700000</v>
      </c>
      <c r="E27" s="69">
        <f t="shared" si="1"/>
        <v>68700000</v>
      </c>
      <c r="F27" s="128">
        <v>15924914</v>
      </c>
      <c r="G27" s="79">
        <f>F27+'[1]REC. EXP. MIN &amp; DEPT'!$I$27</f>
        <v>53554104</v>
      </c>
      <c r="H27" s="77">
        <f t="shared" si="0"/>
        <v>15145896</v>
      </c>
      <c r="J27" s="129"/>
    </row>
    <row r="28" spans="1:10" s="24" customFormat="1" ht="35.1" customHeight="1" x14ac:dyDescent="0.3">
      <c r="A28" s="71" t="s">
        <v>68</v>
      </c>
      <c r="B28" s="68" t="s">
        <v>69</v>
      </c>
      <c r="C28" s="79">
        <v>56500000</v>
      </c>
      <c r="D28" s="79">
        <v>433700000</v>
      </c>
      <c r="E28" s="69">
        <f t="shared" si="1"/>
        <v>490200000</v>
      </c>
      <c r="F28" s="128">
        <v>17377638</v>
      </c>
      <c r="G28" s="79">
        <f>F28+'[1]REC. EXP. MIN &amp; DEPT'!$I$28</f>
        <v>69839410</v>
      </c>
      <c r="H28" s="77">
        <f t="shared" si="0"/>
        <v>420360590</v>
      </c>
      <c r="J28" s="129"/>
    </row>
    <row r="29" spans="1:10" s="24" customFormat="1" ht="35.1" customHeight="1" x14ac:dyDescent="0.3">
      <c r="A29" s="71" t="s">
        <v>70</v>
      </c>
      <c r="B29" s="74" t="s">
        <v>71</v>
      </c>
      <c r="C29" s="79">
        <v>320000000</v>
      </c>
      <c r="D29" s="79">
        <v>14550000</v>
      </c>
      <c r="E29" s="69">
        <f>C29+D29</f>
        <v>334550000</v>
      </c>
      <c r="F29" s="128">
        <v>78175015</v>
      </c>
      <c r="G29" s="79">
        <f>F29+'[1]REC. EXP. MIN &amp; DEPT'!$I$29</f>
        <v>251938470</v>
      </c>
      <c r="H29" s="77">
        <f t="shared" si="0"/>
        <v>82611530</v>
      </c>
      <c r="J29" s="129"/>
    </row>
    <row r="30" spans="1:10" s="24" customFormat="1" ht="35.1" customHeight="1" x14ac:dyDescent="0.3">
      <c r="A30" s="71" t="s">
        <v>72</v>
      </c>
      <c r="B30" s="68" t="s">
        <v>246</v>
      </c>
      <c r="C30" s="79">
        <v>95591460</v>
      </c>
      <c r="D30" s="79">
        <v>7385000</v>
      </c>
      <c r="E30" s="69">
        <f t="shared" si="1"/>
        <v>102976460</v>
      </c>
      <c r="F30" s="128">
        <v>19181464</v>
      </c>
      <c r="G30" s="79">
        <f>F30+'[1]REC. EXP. MIN &amp; DEPT'!$I$30</f>
        <v>71970131</v>
      </c>
      <c r="H30" s="77">
        <f t="shared" si="0"/>
        <v>31006329</v>
      </c>
    </row>
    <row r="31" spans="1:10" s="24" customFormat="1" ht="35.1" customHeight="1" x14ac:dyDescent="0.3">
      <c r="A31" s="71" t="s">
        <v>73</v>
      </c>
      <c r="B31" s="68" t="s">
        <v>247</v>
      </c>
      <c r="C31" s="79">
        <v>63000000</v>
      </c>
      <c r="D31" s="79">
        <v>27860000</v>
      </c>
      <c r="E31" s="69">
        <f t="shared" si="1"/>
        <v>90860000</v>
      </c>
      <c r="F31" s="128">
        <v>21468549</v>
      </c>
      <c r="G31" s="79">
        <f>F31+'[1]REC. EXP. MIN &amp; DEPT'!$I$31</f>
        <v>65205497</v>
      </c>
      <c r="H31" s="77">
        <f t="shared" si="0"/>
        <v>25654503</v>
      </c>
    </row>
    <row r="32" spans="1:10" s="24" customFormat="1" ht="35.1" customHeight="1" x14ac:dyDescent="0.3">
      <c r="A32" s="150" t="s">
        <v>74</v>
      </c>
      <c r="B32" s="151"/>
      <c r="C32" s="79"/>
      <c r="D32" s="79"/>
      <c r="E32" s="69"/>
      <c r="F32" s="128"/>
      <c r="G32" s="79"/>
      <c r="H32" s="77"/>
    </row>
    <row r="33" spans="1:10" s="136" customFormat="1" ht="35.1" customHeight="1" x14ac:dyDescent="0.3">
      <c r="A33" s="71" t="s">
        <v>75</v>
      </c>
      <c r="B33" s="68" t="s">
        <v>76</v>
      </c>
      <c r="C33" s="79">
        <v>493408540</v>
      </c>
      <c r="D33" s="79">
        <v>115100000</v>
      </c>
      <c r="E33" s="69">
        <f t="shared" si="1"/>
        <v>608508540</v>
      </c>
      <c r="F33" s="135">
        <v>110954134</v>
      </c>
      <c r="G33" s="79">
        <f>F33+'[1]REC. EXP. MIN &amp; DEPT'!$I$33</f>
        <v>374769348</v>
      </c>
      <c r="H33" s="77">
        <f t="shared" ref="H33:H42" si="2">E33-G33</f>
        <v>233739192</v>
      </c>
    </row>
    <row r="34" spans="1:10" s="24" customFormat="1" ht="35.1" customHeight="1" x14ac:dyDescent="0.3">
      <c r="A34" s="71" t="s">
        <v>77</v>
      </c>
      <c r="B34" s="68" t="s">
        <v>78</v>
      </c>
      <c r="C34" s="79">
        <v>436000000</v>
      </c>
      <c r="D34" s="79">
        <v>160800000</v>
      </c>
      <c r="E34" s="69">
        <f t="shared" si="1"/>
        <v>596800000</v>
      </c>
      <c r="F34" s="128">
        <v>249879404</v>
      </c>
      <c r="G34" s="127">
        <f>F34+'[1]REC. EXP. MIN &amp; DEPT'!$I$34</f>
        <v>511750363</v>
      </c>
      <c r="H34" s="77">
        <f t="shared" si="2"/>
        <v>85049637</v>
      </c>
    </row>
    <row r="35" spans="1:10" s="24" customFormat="1" ht="35.1" customHeight="1" x14ac:dyDescent="0.3">
      <c r="A35" s="71" t="s">
        <v>79</v>
      </c>
      <c r="B35" s="68" t="s">
        <v>80</v>
      </c>
      <c r="C35" s="79">
        <v>65500000</v>
      </c>
      <c r="D35" s="79">
        <v>2475000</v>
      </c>
      <c r="E35" s="69">
        <f t="shared" si="1"/>
        <v>67975000</v>
      </c>
      <c r="F35" s="128">
        <v>16887222</v>
      </c>
      <c r="G35" s="79">
        <f>F35+'[1]REC. EXP. MIN &amp; DEPT'!$I$35</f>
        <v>43494339</v>
      </c>
      <c r="H35" s="77">
        <f t="shared" si="2"/>
        <v>24480661</v>
      </c>
    </row>
    <row r="36" spans="1:10" s="24" customFormat="1" ht="35.1" customHeight="1" x14ac:dyDescent="0.3">
      <c r="A36" s="71" t="s">
        <v>81</v>
      </c>
      <c r="B36" s="68" t="s">
        <v>82</v>
      </c>
      <c r="C36" s="79">
        <v>152000000</v>
      </c>
      <c r="D36" s="79">
        <v>6350000</v>
      </c>
      <c r="E36" s="69">
        <f t="shared" si="1"/>
        <v>158350000</v>
      </c>
      <c r="F36" s="128">
        <v>39348070</v>
      </c>
      <c r="G36" s="79">
        <f>F36+'[1]REC. EXP. MIN &amp; DEPT'!$I$36</f>
        <v>100581691</v>
      </c>
      <c r="H36" s="77">
        <f t="shared" si="2"/>
        <v>57768309</v>
      </c>
    </row>
    <row r="37" spans="1:10" s="24" customFormat="1" ht="35.1" customHeight="1" x14ac:dyDescent="0.3">
      <c r="A37" s="71" t="s">
        <v>83</v>
      </c>
      <c r="B37" s="68" t="s">
        <v>248</v>
      </c>
      <c r="C37" s="79">
        <v>5000000</v>
      </c>
      <c r="D37" s="79">
        <v>12000000</v>
      </c>
      <c r="E37" s="69">
        <f t="shared" si="1"/>
        <v>17000000</v>
      </c>
      <c r="F37" s="128">
        <v>4229676</v>
      </c>
      <c r="G37" s="79">
        <f>F37+'[1]REC. EXP. MIN &amp; DEPT'!$I$37</f>
        <v>12683645</v>
      </c>
      <c r="H37" s="77">
        <f t="shared" si="2"/>
        <v>4316355</v>
      </c>
    </row>
    <row r="38" spans="1:10" s="24" customFormat="1" ht="35.1" customHeight="1" x14ac:dyDescent="0.3">
      <c r="A38" s="71" t="s">
        <v>84</v>
      </c>
      <c r="B38" s="68" t="s">
        <v>85</v>
      </c>
      <c r="C38" s="79">
        <v>45000000</v>
      </c>
      <c r="D38" s="79">
        <v>8550000</v>
      </c>
      <c r="E38" s="69">
        <f>C38+D38</f>
        <v>53550000</v>
      </c>
      <c r="F38" s="128">
        <v>10453599</v>
      </c>
      <c r="G38" s="79">
        <f>F38+'[1]REC. EXP. MIN &amp; DEPT'!$I$38</f>
        <v>22303293</v>
      </c>
      <c r="H38" s="77">
        <f t="shared" si="2"/>
        <v>31246707</v>
      </c>
    </row>
    <row r="39" spans="1:10" s="24" customFormat="1" ht="35.1" customHeight="1" x14ac:dyDescent="0.3">
      <c r="A39" s="71" t="s">
        <v>86</v>
      </c>
      <c r="B39" s="68" t="s">
        <v>87</v>
      </c>
      <c r="C39" s="79">
        <v>34000000</v>
      </c>
      <c r="D39" s="79">
        <v>12850000</v>
      </c>
      <c r="E39" s="69">
        <f t="shared" si="1"/>
        <v>46850000</v>
      </c>
      <c r="F39" s="128">
        <v>11361182</v>
      </c>
      <c r="G39" s="79">
        <f>F39+'[1]REC. EXP. MIN &amp; DEPT'!$I$39</f>
        <v>34094695</v>
      </c>
      <c r="H39" s="77">
        <f t="shared" si="2"/>
        <v>12755305</v>
      </c>
    </row>
    <row r="40" spans="1:10" s="24" customFormat="1" ht="35.1" customHeight="1" x14ac:dyDescent="0.3">
      <c r="A40" s="80">
        <v>25000100100</v>
      </c>
      <c r="B40" s="76" t="s">
        <v>88</v>
      </c>
      <c r="C40" s="81"/>
      <c r="D40" s="81">
        <v>3640000</v>
      </c>
      <c r="E40" s="69">
        <f t="shared" si="1"/>
        <v>3640000</v>
      </c>
      <c r="F40" s="128">
        <v>900000</v>
      </c>
      <c r="G40" s="82">
        <f>F40+'[1]REC. EXP. MIN &amp; DEPT'!$I$40</f>
        <v>2700000</v>
      </c>
      <c r="H40" s="81">
        <f t="shared" si="2"/>
        <v>940000</v>
      </c>
    </row>
    <row r="41" spans="1:10" s="24" customFormat="1" ht="35.1" customHeight="1" x14ac:dyDescent="0.3">
      <c r="A41" s="75">
        <v>21600100100</v>
      </c>
      <c r="B41" s="74" t="s">
        <v>249</v>
      </c>
      <c r="C41" s="69">
        <v>533000000</v>
      </c>
      <c r="D41" s="69">
        <v>9000000</v>
      </c>
      <c r="E41" s="69">
        <f t="shared" si="1"/>
        <v>542000000</v>
      </c>
      <c r="F41" s="128">
        <v>145417427</v>
      </c>
      <c r="G41" s="69">
        <f>F41+'[1]REC. EXP. MIN &amp; DEPT'!$I$41</f>
        <v>325308900</v>
      </c>
      <c r="H41" s="133">
        <f t="shared" si="2"/>
        <v>216691100</v>
      </c>
    </row>
    <row r="42" spans="1:10" s="136" customFormat="1" ht="35.1" customHeight="1" x14ac:dyDescent="0.3">
      <c r="A42" s="75">
        <v>11104000100</v>
      </c>
      <c r="B42" s="74" t="s">
        <v>300</v>
      </c>
      <c r="C42" s="69"/>
      <c r="D42" s="69">
        <v>17400000</v>
      </c>
      <c r="E42" s="69">
        <f t="shared" si="1"/>
        <v>17400000</v>
      </c>
      <c r="F42" s="135"/>
      <c r="G42" s="69">
        <f>F42</f>
        <v>0</v>
      </c>
      <c r="H42" s="133">
        <f t="shared" si="2"/>
        <v>17400000</v>
      </c>
      <c r="J42" s="138"/>
    </row>
    <row r="43" spans="1:10" s="24" customFormat="1" ht="35.1" customHeight="1" x14ac:dyDescent="0.3">
      <c r="A43" s="123" t="s">
        <v>90</v>
      </c>
      <c r="B43" s="74" t="s">
        <v>91</v>
      </c>
      <c r="C43" s="69"/>
      <c r="D43" s="69">
        <v>9900000</v>
      </c>
      <c r="E43" s="69">
        <f t="shared" si="1"/>
        <v>9900000</v>
      </c>
      <c r="F43" s="128"/>
      <c r="G43" s="69"/>
      <c r="H43" s="81">
        <f>E43-G43</f>
        <v>9900000</v>
      </c>
      <c r="J43" s="129"/>
    </row>
    <row r="44" spans="1:10" s="24" customFormat="1" ht="35.1" customHeight="1" x14ac:dyDescent="0.3">
      <c r="A44" s="72"/>
      <c r="B44" s="83" t="s">
        <v>92</v>
      </c>
      <c r="C44" s="84">
        <f>SUM(C8:C43)</f>
        <v>10736150000</v>
      </c>
      <c r="D44" s="84">
        <f>SUM(D8:D43)</f>
        <v>6297761000</v>
      </c>
      <c r="E44" s="124">
        <f t="shared" si="1"/>
        <v>17033911000</v>
      </c>
      <c r="F44" s="134">
        <f>SUM(F8:F43)</f>
        <v>3011681649.6100001</v>
      </c>
      <c r="G44" s="84">
        <f>F44+'[1]REC. EXP. MIN &amp; DEPT'!$I$43</f>
        <v>10717824361.610001</v>
      </c>
      <c r="H44" s="85">
        <f>E44-G44</f>
        <v>6316086638.3899994</v>
      </c>
      <c r="J44" s="129"/>
    </row>
    <row r="45" spans="1:10" s="24" customFormat="1" ht="35.1" customHeight="1" x14ac:dyDescent="0.3">
      <c r="A45" s="72"/>
      <c r="B45" s="68" t="s">
        <v>250</v>
      </c>
      <c r="C45" s="86">
        <v>10926986618</v>
      </c>
      <c r="D45" s="87"/>
      <c r="E45" s="69">
        <f t="shared" si="1"/>
        <v>10926986618</v>
      </c>
      <c r="F45" s="216">
        <f>'CONSOL. REV. FUND. CH.'!D23</f>
        <v>1496214936.6200001</v>
      </c>
      <c r="G45" s="69">
        <f>F45+'[1]REC. EXP. MIN &amp; DEPT'!$I$44</f>
        <v>5770607367.6199999</v>
      </c>
      <c r="H45" s="81">
        <f>E45-G45</f>
        <v>5156379250.3800001</v>
      </c>
      <c r="J45" s="129"/>
    </row>
    <row r="46" spans="1:10" s="24" customFormat="1" ht="35.1" customHeight="1" thickBot="1" x14ac:dyDescent="0.35">
      <c r="A46" s="88"/>
      <c r="B46" s="89" t="s">
        <v>93</v>
      </c>
      <c r="C46" s="90">
        <v>10776826633</v>
      </c>
      <c r="D46" s="90">
        <v>3258788000</v>
      </c>
      <c r="E46" s="122">
        <f t="shared" si="1"/>
        <v>14035614633</v>
      </c>
      <c r="F46" s="217">
        <f>'REC. EXP. BOARD &amp; PARAST.'!F78</f>
        <v>2944567818.3900003</v>
      </c>
      <c r="G46" s="90">
        <f>F46+'[1]REC. EXP. MIN &amp; DEPT'!$I$45</f>
        <v>8373786642.3900003</v>
      </c>
      <c r="H46" s="91">
        <f>E46-G46</f>
        <v>5661827990.6099997</v>
      </c>
    </row>
    <row r="47" spans="1:10" s="24" customFormat="1" ht="35.1" customHeight="1" thickBot="1" x14ac:dyDescent="0.35">
      <c r="A47" s="92"/>
      <c r="B47" s="93" t="s">
        <v>94</v>
      </c>
      <c r="C47" s="94">
        <v>32439963251</v>
      </c>
      <c r="D47" s="94">
        <v>9556549000</v>
      </c>
      <c r="E47" s="94">
        <f>SUM(E44:E46)</f>
        <v>41996512251</v>
      </c>
      <c r="F47" s="218">
        <f>SUM(F44:F46)</f>
        <v>7452464404.6200008</v>
      </c>
      <c r="G47" s="94">
        <f>F47+'[1]REC. EXP. MIN &amp; DEPT'!$I$46</f>
        <v>24862218371.620003</v>
      </c>
      <c r="H47" s="95">
        <f>E47-G47</f>
        <v>17134293879.379997</v>
      </c>
    </row>
    <row r="48" spans="1:10" s="24" customFormat="1" ht="35.1" customHeight="1" thickBot="1" x14ac:dyDescent="0.35">
      <c r="A48" s="96"/>
      <c r="B48" s="146" t="s">
        <v>95</v>
      </c>
      <c r="C48" s="146"/>
      <c r="D48" s="146"/>
      <c r="E48" s="146"/>
      <c r="F48" s="146"/>
      <c r="G48" s="146"/>
      <c r="H48" s="146"/>
    </row>
  </sheetData>
  <mergeCells count="10">
    <mergeCell ref="B48:H48"/>
    <mergeCell ref="C6:H6"/>
    <mergeCell ref="A32:B32"/>
    <mergeCell ref="A1:H1"/>
    <mergeCell ref="A2:H2"/>
    <mergeCell ref="A4:H4"/>
    <mergeCell ref="A5:H5"/>
    <mergeCell ref="A6:A7"/>
    <mergeCell ref="B6:B7"/>
    <mergeCell ref="A3:H3"/>
  </mergeCells>
  <pageMargins left="0.69" right="0.36" top="0.75" bottom="0.7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 tint="0.249977111117893"/>
  </sheetPr>
  <dimension ref="A1:H78"/>
  <sheetViews>
    <sheetView view="pageBreakPreview" topLeftCell="A68" zoomScale="70" zoomScaleNormal="86" zoomScaleSheetLayoutView="70" workbookViewId="0">
      <selection activeCell="D79" sqref="D79"/>
    </sheetView>
  </sheetViews>
  <sheetFormatPr defaultRowHeight="16.5" x14ac:dyDescent="0.3"/>
  <cols>
    <col min="1" max="1" width="20.375" customWidth="1"/>
    <col min="2" max="2" width="54.875" customWidth="1"/>
    <col min="3" max="3" width="26" customWidth="1"/>
    <col min="4" max="4" width="23" customWidth="1"/>
    <col min="5" max="5" width="21.125" customWidth="1"/>
    <col min="6" max="6" width="26.125" customWidth="1"/>
    <col min="7" max="7" width="24.375" customWidth="1"/>
    <col min="8" max="8" width="26.125" customWidth="1"/>
  </cols>
  <sheetData>
    <row r="1" spans="1:8" ht="16.5" customHeight="1" x14ac:dyDescent="0.3">
      <c r="A1" s="169" t="s">
        <v>242</v>
      </c>
      <c r="B1" s="169"/>
      <c r="C1" s="169"/>
      <c r="D1" s="169"/>
      <c r="E1" s="169"/>
      <c r="F1" s="169"/>
      <c r="G1" s="169"/>
      <c r="H1" s="169"/>
    </row>
    <row r="2" spans="1:8" ht="16.5" customHeight="1" x14ac:dyDescent="0.3">
      <c r="A2" s="170"/>
      <c r="B2" s="170"/>
      <c r="C2" s="170"/>
      <c r="D2" s="170"/>
      <c r="E2" s="170"/>
      <c r="F2" s="170"/>
      <c r="G2" s="170"/>
      <c r="H2" s="170"/>
    </row>
    <row r="3" spans="1:8" ht="35.25" customHeight="1" x14ac:dyDescent="0.3">
      <c r="A3" s="170"/>
      <c r="B3" s="170"/>
      <c r="C3" s="170"/>
      <c r="D3" s="170"/>
      <c r="E3" s="170"/>
      <c r="F3" s="170"/>
      <c r="G3" s="170"/>
      <c r="H3" s="170"/>
    </row>
    <row r="4" spans="1:8" ht="15.75" customHeight="1" thickBot="1" x14ac:dyDescent="0.35">
      <c r="A4" s="171"/>
      <c r="B4" s="171"/>
      <c r="C4" s="171"/>
      <c r="D4" s="171"/>
      <c r="E4" s="171"/>
      <c r="F4" s="171"/>
      <c r="G4" s="171"/>
      <c r="H4" s="171"/>
    </row>
    <row r="5" spans="1:8" ht="27" thickBot="1" x14ac:dyDescent="0.45">
      <c r="A5" s="161" t="s">
        <v>27</v>
      </c>
      <c r="B5" s="162"/>
      <c r="C5" s="162"/>
      <c r="D5" s="162"/>
      <c r="E5" s="162"/>
      <c r="F5" s="162"/>
      <c r="G5" s="162"/>
      <c r="H5" s="162"/>
    </row>
    <row r="6" spans="1:8" ht="24" thickBot="1" x14ac:dyDescent="0.4">
      <c r="A6" s="172" t="s">
        <v>28</v>
      </c>
      <c r="B6" s="175" t="s">
        <v>96</v>
      </c>
      <c r="C6" s="184" t="s">
        <v>303</v>
      </c>
      <c r="D6" s="185"/>
      <c r="E6" s="185"/>
      <c r="F6" s="185"/>
      <c r="G6" s="185"/>
      <c r="H6" s="186"/>
    </row>
    <row r="7" spans="1:8" ht="24.75" customHeight="1" x14ac:dyDescent="0.3">
      <c r="A7" s="173"/>
      <c r="B7" s="176"/>
      <c r="C7" s="178" t="s">
        <v>17</v>
      </c>
      <c r="D7" s="178" t="s">
        <v>30</v>
      </c>
      <c r="E7" s="172" t="s">
        <v>305</v>
      </c>
      <c r="F7" s="180" t="s">
        <v>293</v>
      </c>
      <c r="G7" s="180" t="s">
        <v>294</v>
      </c>
      <c r="H7" s="182" t="s">
        <v>31</v>
      </c>
    </row>
    <row r="8" spans="1:8" ht="33.75" customHeight="1" thickBot="1" x14ac:dyDescent="0.35">
      <c r="A8" s="174"/>
      <c r="B8" s="177"/>
      <c r="C8" s="179"/>
      <c r="D8" s="179"/>
      <c r="E8" s="174"/>
      <c r="F8" s="181"/>
      <c r="G8" s="181"/>
      <c r="H8" s="183"/>
    </row>
    <row r="9" spans="1:8" ht="30" customHeight="1" x14ac:dyDescent="0.3">
      <c r="A9" s="35" t="s">
        <v>97</v>
      </c>
      <c r="B9" s="36" t="s">
        <v>98</v>
      </c>
      <c r="C9" s="37">
        <v>156000000</v>
      </c>
      <c r="D9" s="37">
        <v>13050000</v>
      </c>
      <c r="E9" s="37">
        <f>SUM(C9:D9)</f>
        <v>169050000</v>
      </c>
      <c r="F9" s="38">
        <v>41060722</v>
      </c>
      <c r="G9" s="38">
        <f>F9+'[1]REC. EXP. BOARD &amp; PARAST.'!$I$8</f>
        <v>125371269</v>
      </c>
      <c r="H9" s="37">
        <f t="shared" ref="H9:H26" si="0">E9-G9</f>
        <v>43678731</v>
      </c>
    </row>
    <row r="10" spans="1:8" ht="30" customHeight="1" x14ac:dyDescent="0.3">
      <c r="A10" s="22" t="s">
        <v>99</v>
      </c>
      <c r="B10" s="25" t="s">
        <v>100</v>
      </c>
      <c r="C10" s="21">
        <v>124000000</v>
      </c>
      <c r="D10" s="21">
        <v>5300000</v>
      </c>
      <c r="E10" s="37">
        <f t="shared" ref="E10:E73" si="1">SUM(C10:D10)</f>
        <v>129300000</v>
      </c>
      <c r="F10" s="28">
        <v>32036558</v>
      </c>
      <c r="G10" s="28">
        <f>F10+'[1]REC. EXP. BOARD &amp; PARAST.'!$I$9</f>
        <v>96302395</v>
      </c>
      <c r="H10" s="21">
        <f t="shared" si="0"/>
        <v>32997605</v>
      </c>
    </row>
    <row r="11" spans="1:8" ht="30" customHeight="1" x14ac:dyDescent="0.3">
      <c r="A11" s="22" t="s">
        <v>101</v>
      </c>
      <c r="B11" s="25" t="s">
        <v>102</v>
      </c>
      <c r="C11" s="21">
        <v>440000000</v>
      </c>
      <c r="D11" s="21">
        <v>24800000</v>
      </c>
      <c r="E11" s="37">
        <f t="shared" si="1"/>
        <v>464800000</v>
      </c>
      <c r="F11" s="28">
        <v>112814469</v>
      </c>
      <c r="G11" s="28">
        <f>F11+'[1]REC. EXP. BOARD &amp; PARAST.'!$I$10</f>
        <v>296307463</v>
      </c>
      <c r="H11" s="21">
        <f t="shared" si="0"/>
        <v>168492537</v>
      </c>
    </row>
    <row r="12" spans="1:8" ht="30" customHeight="1" x14ac:dyDescent="0.3">
      <c r="A12" s="22" t="s">
        <v>103</v>
      </c>
      <c r="B12" s="25" t="s">
        <v>104</v>
      </c>
      <c r="C12" s="21">
        <v>350000000</v>
      </c>
      <c r="D12" s="21">
        <v>26300000</v>
      </c>
      <c r="E12" s="37">
        <f t="shared" si="1"/>
        <v>376300000</v>
      </c>
      <c r="F12" s="28">
        <v>95661159.920000002</v>
      </c>
      <c r="G12" s="28">
        <f>F12+'[1]REC. EXP. BOARD &amp; PARAST.'!$I$11</f>
        <v>285605989.92000002</v>
      </c>
      <c r="H12" s="21">
        <f t="shared" si="0"/>
        <v>90694010.079999983</v>
      </c>
    </row>
    <row r="13" spans="1:8" ht="30" customHeight="1" x14ac:dyDescent="0.3">
      <c r="A13" s="22" t="s">
        <v>105</v>
      </c>
      <c r="B13" s="25" t="s">
        <v>106</v>
      </c>
      <c r="C13" s="21">
        <v>7200000</v>
      </c>
      <c r="D13" s="21">
        <v>3200000</v>
      </c>
      <c r="E13" s="37">
        <f t="shared" si="1"/>
        <v>10400000</v>
      </c>
      <c r="F13" s="28">
        <v>2470814</v>
      </c>
      <c r="G13" s="28">
        <f>F13+'[1]REC. EXP. BOARD &amp; PARAST.'!$I$12</f>
        <v>5597595</v>
      </c>
      <c r="H13" s="21">
        <f t="shared" si="0"/>
        <v>4802405</v>
      </c>
    </row>
    <row r="14" spans="1:8" s="137" customFormat="1" ht="30" customHeight="1" x14ac:dyDescent="0.3">
      <c r="A14" s="22" t="s">
        <v>107</v>
      </c>
      <c r="B14" s="25" t="s">
        <v>108</v>
      </c>
      <c r="C14" s="21">
        <v>15000000</v>
      </c>
      <c r="D14" s="21">
        <v>3800000</v>
      </c>
      <c r="E14" s="37">
        <f t="shared" si="1"/>
        <v>18800000</v>
      </c>
      <c r="F14" s="28">
        <v>4563510</v>
      </c>
      <c r="G14" s="28">
        <f>F14+'[1]REC. EXP. BOARD &amp; PARAST.'!$I$13</f>
        <v>13693328</v>
      </c>
      <c r="H14" s="21">
        <f t="shared" si="0"/>
        <v>5106672</v>
      </c>
    </row>
    <row r="15" spans="1:8" ht="30" customHeight="1" x14ac:dyDescent="0.3">
      <c r="A15" s="23">
        <v>52110200100</v>
      </c>
      <c r="B15" s="25" t="s">
        <v>109</v>
      </c>
      <c r="C15" s="21"/>
      <c r="D15" s="21">
        <v>180000000</v>
      </c>
      <c r="E15" s="37">
        <f t="shared" si="1"/>
        <v>180000000</v>
      </c>
      <c r="F15" s="28">
        <v>34800000</v>
      </c>
      <c r="G15" s="28">
        <f>F15+'[1]REC. EXP. BOARD &amp; PARAST.'!$I$14</f>
        <v>104400000</v>
      </c>
      <c r="H15" s="21">
        <f t="shared" si="0"/>
        <v>75600000</v>
      </c>
    </row>
    <row r="16" spans="1:8" ht="30" customHeight="1" x14ac:dyDescent="0.3">
      <c r="A16" s="29" t="s">
        <v>110</v>
      </c>
      <c r="B16" s="25" t="s">
        <v>251</v>
      </c>
      <c r="C16" s="21"/>
      <c r="D16" s="21"/>
      <c r="E16" s="37">
        <f t="shared" si="1"/>
        <v>0</v>
      </c>
      <c r="F16" s="28"/>
      <c r="G16" s="28"/>
      <c r="H16" s="21">
        <f t="shared" si="0"/>
        <v>0</v>
      </c>
    </row>
    <row r="17" spans="1:8" ht="30" customHeight="1" x14ac:dyDescent="0.3">
      <c r="A17" s="22" t="s">
        <v>111</v>
      </c>
      <c r="B17" s="25" t="s">
        <v>112</v>
      </c>
      <c r="C17" s="21">
        <v>35000000</v>
      </c>
      <c r="D17" s="21">
        <v>3818000</v>
      </c>
      <c r="E17" s="37">
        <f t="shared" si="1"/>
        <v>38818000</v>
      </c>
      <c r="F17" s="28">
        <v>8873498.4700000007</v>
      </c>
      <c r="G17" s="28">
        <f>F17+'[1]REC. EXP. BOARD &amp; PARAST.'!$I$16</f>
        <v>23668905.469999999</v>
      </c>
      <c r="H17" s="21">
        <f t="shared" si="0"/>
        <v>15149094.530000001</v>
      </c>
    </row>
    <row r="18" spans="1:8" ht="30" customHeight="1" x14ac:dyDescent="0.3">
      <c r="A18" s="22" t="s">
        <v>113</v>
      </c>
      <c r="B18" s="25" t="s">
        <v>114</v>
      </c>
      <c r="C18" s="21">
        <v>155000000</v>
      </c>
      <c r="D18" s="21">
        <v>151700000</v>
      </c>
      <c r="E18" s="37">
        <f t="shared" si="1"/>
        <v>306700000</v>
      </c>
      <c r="F18" s="28">
        <v>69170472</v>
      </c>
      <c r="G18" s="28">
        <f>F18+'[1]REC. EXP. BOARD &amp; PARAST.'!$I$17</f>
        <v>226086733</v>
      </c>
      <c r="H18" s="21">
        <f t="shared" si="0"/>
        <v>80613267</v>
      </c>
    </row>
    <row r="19" spans="1:8" ht="30" customHeight="1" x14ac:dyDescent="0.3">
      <c r="A19" s="22" t="s">
        <v>115</v>
      </c>
      <c r="B19" s="25" t="s">
        <v>116</v>
      </c>
      <c r="C19" s="21">
        <v>74840435</v>
      </c>
      <c r="D19" s="21">
        <v>159300000</v>
      </c>
      <c r="E19" s="37">
        <f t="shared" si="1"/>
        <v>234140435</v>
      </c>
      <c r="F19" s="28">
        <v>64818795</v>
      </c>
      <c r="G19" s="28">
        <f>F19+'[1]REC. EXP. BOARD &amp; PARAST.'!$I$18</f>
        <v>181952420</v>
      </c>
      <c r="H19" s="21">
        <f t="shared" si="0"/>
        <v>52188015</v>
      </c>
    </row>
    <row r="20" spans="1:8" ht="30" customHeight="1" x14ac:dyDescent="0.3">
      <c r="A20" s="22" t="s">
        <v>117</v>
      </c>
      <c r="B20" s="25" t="s">
        <v>118</v>
      </c>
      <c r="C20" s="21">
        <v>700000000</v>
      </c>
      <c r="D20" s="21">
        <v>12050000</v>
      </c>
      <c r="E20" s="37">
        <f t="shared" si="1"/>
        <v>712050000</v>
      </c>
      <c r="F20" s="28">
        <v>171845493</v>
      </c>
      <c r="G20" s="28">
        <f>F20+'[1]REC. EXP. BOARD &amp; PARAST.'!$I$19</f>
        <v>478705858</v>
      </c>
      <c r="H20" s="21">
        <f t="shared" si="0"/>
        <v>233344142</v>
      </c>
    </row>
    <row r="21" spans="1:8" ht="30" customHeight="1" x14ac:dyDescent="0.3">
      <c r="A21" s="30" t="s">
        <v>119</v>
      </c>
      <c r="B21" s="25" t="s">
        <v>120</v>
      </c>
      <c r="C21" s="31"/>
      <c r="D21" s="21">
        <v>6000000</v>
      </c>
      <c r="E21" s="37">
        <f t="shared" si="1"/>
        <v>6000000</v>
      </c>
      <c r="F21" s="28"/>
      <c r="G21" s="28"/>
      <c r="H21" s="31">
        <f t="shared" si="0"/>
        <v>6000000</v>
      </c>
    </row>
    <row r="22" spans="1:8" ht="30" customHeight="1" x14ac:dyDescent="0.3">
      <c r="A22" s="22" t="s">
        <v>121</v>
      </c>
      <c r="B22" s="25" t="s">
        <v>122</v>
      </c>
      <c r="C22" s="21">
        <v>7700000</v>
      </c>
      <c r="D22" s="21">
        <v>2400000</v>
      </c>
      <c r="E22" s="37">
        <f t="shared" si="1"/>
        <v>10100000</v>
      </c>
      <c r="F22" s="28">
        <v>2204685</v>
      </c>
      <c r="G22" s="28">
        <f>F22+'[1]REC. EXP. BOARD &amp; PARAST.'!$I$21</f>
        <v>5876726</v>
      </c>
      <c r="H22" s="31">
        <f t="shared" si="0"/>
        <v>4223274</v>
      </c>
    </row>
    <row r="23" spans="1:8" ht="30" customHeight="1" x14ac:dyDescent="0.3">
      <c r="A23" s="22" t="s">
        <v>123</v>
      </c>
      <c r="B23" s="25" t="s">
        <v>252</v>
      </c>
      <c r="C23" s="21">
        <v>390000000</v>
      </c>
      <c r="D23" s="21">
        <v>4900000</v>
      </c>
      <c r="E23" s="37">
        <f t="shared" si="1"/>
        <v>394900000</v>
      </c>
      <c r="F23" s="28">
        <v>99271710</v>
      </c>
      <c r="G23" s="28">
        <f>F23+'[1]REC. EXP. BOARD &amp; PARAST.'!$I$22</f>
        <v>295024130</v>
      </c>
      <c r="H23" s="31">
        <f t="shared" si="0"/>
        <v>99875870</v>
      </c>
    </row>
    <row r="24" spans="1:8" ht="30" customHeight="1" x14ac:dyDescent="0.3">
      <c r="A24" s="22" t="s">
        <v>124</v>
      </c>
      <c r="B24" s="26" t="s">
        <v>125</v>
      </c>
      <c r="C24" s="31"/>
      <c r="D24" s="21">
        <v>3600000</v>
      </c>
      <c r="E24" s="37">
        <f t="shared" si="1"/>
        <v>3600000</v>
      </c>
      <c r="F24" s="28">
        <v>900000</v>
      </c>
      <c r="G24" s="28">
        <f>F24+'[1]REC. EXP. BOARD &amp; PARAST.'!$I$23</f>
        <v>2700000</v>
      </c>
      <c r="H24" s="31">
        <f t="shared" si="0"/>
        <v>900000</v>
      </c>
    </row>
    <row r="25" spans="1:8" ht="30" customHeight="1" x14ac:dyDescent="0.3">
      <c r="A25" s="22" t="s">
        <v>126</v>
      </c>
      <c r="B25" s="25" t="s">
        <v>127</v>
      </c>
      <c r="C25" s="21">
        <v>28000000</v>
      </c>
      <c r="D25" s="21">
        <v>1940000</v>
      </c>
      <c r="E25" s="37">
        <f t="shared" si="1"/>
        <v>29940000</v>
      </c>
      <c r="F25" s="28">
        <v>6783166</v>
      </c>
      <c r="G25" s="28">
        <f>F25+'[1]REC. EXP. BOARD &amp; PARAST.'!$I$24</f>
        <v>20336998</v>
      </c>
      <c r="H25" s="31">
        <f t="shared" si="0"/>
        <v>9603002</v>
      </c>
    </row>
    <row r="26" spans="1:8" ht="30" customHeight="1" x14ac:dyDescent="0.3">
      <c r="A26" s="22" t="s">
        <v>128</v>
      </c>
      <c r="B26" s="26" t="s">
        <v>129</v>
      </c>
      <c r="C26" s="21">
        <v>35000000</v>
      </c>
      <c r="D26" s="21">
        <v>6250000</v>
      </c>
      <c r="E26" s="37">
        <f t="shared" si="1"/>
        <v>41250000</v>
      </c>
      <c r="F26" s="28">
        <v>10893930</v>
      </c>
      <c r="G26" s="28">
        <f>F26+'[1]REC. EXP. BOARD &amp; PARAST.'!$I$25</f>
        <v>29313528</v>
      </c>
      <c r="H26" s="31">
        <f t="shared" si="0"/>
        <v>11936472</v>
      </c>
    </row>
    <row r="27" spans="1:8" ht="30" customHeight="1" x14ac:dyDescent="0.3">
      <c r="A27" s="168" t="s">
        <v>130</v>
      </c>
      <c r="B27" s="168"/>
      <c r="C27" s="21"/>
      <c r="D27" s="21"/>
      <c r="E27" s="37">
        <f t="shared" si="1"/>
        <v>0</v>
      </c>
      <c r="F27" s="28"/>
      <c r="G27" s="28"/>
      <c r="H27" s="31"/>
    </row>
    <row r="28" spans="1:8" ht="30" customHeight="1" x14ac:dyDescent="0.3">
      <c r="A28" s="22" t="s">
        <v>131</v>
      </c>
      <c r="B28" s="26" t="s">
        <v>132</v>
      </c>
      <c r="C28" s="21">
        <v>3500000</v>
      </c>
      <c r="D28" s="21">
        <v>12400000</v>
      </c>
      <c r="E28" s="37">
        <f t="shared" si="1"/>
        <v>15900000</v>
      </c>
      <c r="F28" s="28">
        <v>2400006</v>
      </c>
      <c r="G28" s="28">
        <f>F28+'[1]REC. EXP. BOARD &amp; PARAST.'!$I$27</f>
        <v>9600011</v>
      </c>
      <c r="H28" s="31">
        <f t="shared" ref="H28:H77" si="2">E28-G28</f>
        <v>6299989</v>
      </c>
    </row>
    <row r="29" spans="1:8" ht="30" customHeight="1" x14ac:dyDescent="0.3">
      <c r="A29" s="22" t="s">
        <v>133</v>
      </c>
      <c r="B29" s="26" t="s">
        <v>134</v>
      </c>
      <c r="C29" s="21"/>
      <c r="D29" s="21">
        <v>2000000</v>
      </c>
      <c r="E29" s="37">
        <f t="shared" si="1"/>
        <v>2000000</v>
      </c>
      <c r="F29" s="28">
        <v>450000</v>
      </c>
      <c r="G29" s="28">
        <f>F29+'[1]REC. EXP. BOARD &amp; PARAST.'!$I$28</f>
        <v>1350000</v>
      </c>
      <c r="H29" s="31">
        <f t="shared" si="2"/>
        <v>650000</v>
      </c>
    </row>
    <row r="30" spans="1:8" ht="30" customHeight="1" x14ac:dyDescent="0.3">
      <c r="A30" s="22" t="s">
        <v>135</v>
      </c>
      <c r="B30" s="26" t="s">
        <v>136</v>
      </c>
      <c r="C30" s="21">
        <v>5000000</v>
      </c>
      <c r="D30" s="21">
        <v>3700000</v>
      </c>
      <c r="E30" s="37">
        <f t="shared" si="1"/>
        <v>8700000</v>
      </c>
      <c r="F30" s="28">
        <v>1842630</v>
      </c>
      <c r="G30" s="28">
        <f>F30+'[1]REC. EXP. BOARD &amp; PARAST.'!$I$29</f>
        <v>5335260</v>
      </c>
      <c r="H30" s="31">
        <f t="shared" si="2"/>
        <v>3364740</v>
      </c>
    </row>
    <row r="31" spans="1:8" ht="30" customHeight="1" x14ac:dyDescent="0.3">
      <c r="A31" s="22" t="s">
        <v>137</v>
      </c>
      <c r="B31" s="26" t="s">
        <v>138</v>
      </c>
      <c r="C31" s="21">
        <v>2600000</v>
      </c>
      <c r="D31" s="21">
        <v>2050000</v>
      </c>
      <c r="E31" s="37">
        <f t="shared" si="1"/>
        <v>4650000</v>
      </c>
      <c r="F31" s="28">
        <v>632652</v>
      </c>
      <c r="G31" s="28">
        <f>F31+'[1]REC. EXP. BOARD &amp; PARAST.'!$I$30</f>
        <v>1892452</v>
      </c>
      <c r="H31" s="31">
        <f t="shared" si="2"/>
        <v>2757548</v>
      </c>
    </row>
    <row r="32" spans="1:8" ht="30" customHeight="1" x14ac:dyDescent="0.3">
      <c r="A32" s="22" t="s">
        <v>139</v>
      </c>
      <c r="B32" s="25" t="s">
        <v>140</v>
      </c>
      <c r="C32" s="21">
        <v>550000000</v>
      </c>
      <c r="D32" s="21">
        <v>47150000</v>
      </c>
      <c r="E32" s="37">
        <f t="shared" si="1"/>
        <v>597150000</v>
      </c>
      <c r="F32" s="28">
        <v>146420133</v>
      </c>
      <c r="G32" s="28">
        <f>F32+'[1]REC. EXP. BOARD &amp; PARAST.'!$I$31</f>
        <v>436685995</v>
      </c>
      <c r="H32" s="31">
        <f t="shared" si="2"/>
        <v>160464005</v>
      </c>
    </row>
    <row r="33" spans="1:8" ht="30" customHeight="1" x14ac:dyDescent="0.3">
      <c r="A33" s="22" t="s">
        <v>141</v>
      </c>
      <c r="B33" s="25" t="s">
        <v>253</v>
      </c>
      <c r="C33" s="21">
        <v>410000000</v>
      </c>
      <c r="D33" s="21">
        <v>22450000</v>
      </c>
      <c r="E33" s="37">
        <f t="shared" si="1"/>
        <v>432450000</v>
      </c>
      <c r="F33" s="28">
        <v>105688376</v>
      </c>
      <c r="G33" s="28">
        <f>F33+'[1]REC. EXP. BOARD &amp; PARAST.'!$I$32</f>
        <v>319242062</v>
      </c>
      <c r="H33" s="31">
        <f t="shared" si="2"/>
        <v>113207938</v>
      </c>
    </row>
    <row r="34" spans="1:8" ht="30" customHeight="1" x14ac:dyDescent="0.3">
      <c r="A34" s="22" t="s">
        <v>142</v>
      </c>
      <c r="B34" s="25" t="s">
        <v>143</v>
      </c>
      <c r="C34" s="21">
        <v>10100000</v>
      </c>
      <c r="D34" s="21">
        <v>1950000</v>
      </c>
      <c r="E34" s="37">
        <f t="shared" si="1"/>
        <v>12050000</v>
      </c>
      <c r="F34" s="28">
        <v>2955876</v>
      </c>
      <c r="G34" s="28">
        <f>F34+'[1]REC. EXP. BOARD &amp; PARAST.'!$I$33</f>
        <v>8867630</v>
      </c>
      <c r="H34" s="31">
        <f t="shared" si="2"/>
        <v>3182370</v>
      </c>
    </row>
    <row r="35" spans="1:8" ht="30" customHeight="1" x14ac:dyDescent="0.3">
      <c r="A35" s="22" t="s">
        <v>144</v>
      </c>
      <c r="B35" s="25" t="s">
        <v>254</v>
      </c>
      <c r="C35" s="21">
        <v>1650000000</v>
      </c>
      <c r="D35" s="21">
        <v>140350000</v>
      </c>
      <c r="E35" s="37">
        <f t="shared" si="1"/>
        <v>1790350000</v>
      </c>
      <c r="F35" s="28">
        <v>468739891</v>
      </c>
      <c r="G35" s="28">
        <f>F35+'[1]REC. EXP. BOARD &amp; PARAST.'!$I$34</f>
        <v>1370359462</v>
      </c>
      <c r="H35" s="21">
        <f t="shared" si="2"/>
        <v>419990538</v>
      </c>
    </row>
    <row r="36" spans="1:8" ht="30" customHeight="1" x14ac:dyDescent="0.3">
      <c r="A36" s="22" t="s">
        <v>145</v>
      </c>
      <c r="B36" s="25" t="s">
        <v>255</v>
      </c>
      <c r="C36" s="21">
        <v>285000000</v>
      </c>
      <c r="D36" s="21">
        <v>25850000</v>
      </c>
      <c r="E36" s="37">
        <f t="shared" si="1"/>
        <v>310850000</v>
      </c>
      <c r="F36" s="28">
        <v>63030457</v>
      </c>
      <c r="G36" s="28">
        <f>F36+'[1]REC. EXP. BOARD &amp; PARAST.'!$I$35</f>
        <v>205519834</v>
      </c>
      <c r="H36" s="21">
        <f t="shared" si="2"/>
        <v>105330166</v>
      </c>
    </row>
    <row r="37" spans="1:8" ht="30" customHeight="1" x14ac:dyDescent="0.3">
      <c r="A37" s="22" t="s">
        <v>146</v>
      </c>
      <c r="B37" s="25" t="s">
        <v>147</v>
      </c>
      <c r="C37" s="21">
        <v>105000000</v>
      </c>
      <c r="D37" s="21">
        <v>14010000</v>
      </c>
      <c r="E37" s="37">
        <f t="shared" si="1"/>
        <v>119010000</v>
      </c>
      <c r="F37" s="28">
        <v>31104145</v>
      </c>
      <c r="G37" s="28">
        <f>F37+'[1]REC. EXP. BOARD &amp; PARAST.'!$I$36</f>
        <v>82593696</v>
      </c>
      <c r="H37" s="21">
        <f t="shared" si="2"/>
        <v>36416304</v>
      </c>
    </row>
    <row r="38" spans="1:8" ht="30" customHeight="1" x14ac:dyDescent="0.3">
      <c r="A38" s="22" t="s">
        <v>148</v>
      </c>
      <c r="B38" s="25" t="s">
        <v>149</v>
      </c>
      <c r="C38" s="21"/>
      <c r="D38" s="21">
        <v>360000</v>
      </c>
      <c r="E38" s="37">
        <f t="shared" si="1"/>
        <v>360000</v>
      </c>
      <c r="F38" s="28">
        <v>90000</v>
      </c>
      <c r="G38" s="28">
        <f>F38+'[1]REC. EXP. BOARD &amp; PARAST.'!$I$37</f>
        <v>270000</v>
      </c>
      <c r="H38" s="21">
        <f t="shared" si="2"/>
        <v>90000</v>
      </c>
    </row>
    <row r="39" spans="1:8" ht="30" customHeight="1" x14ac:dyDescent="0.3">
      <c r="A39" s="22" t="s">
        <v>150</v>
      </c>
      <c r="B39" s="26" t="s">
        <v>151</v>
      </c>
      <c r="C39" s="21">
        <v>3500000</v>
      </c>
      <c r="D39" s="21">
        <v>1300000</v>
      </c>
      <c r="E39" s="37">
        <f t="shared" si="1"/>
        <v>4800000</v>
      </c>
      <c r="F39" s="28">
        <v>1125622</v>
      </c>
      <c r="G39" s="28">
        <f>F39+'[1]REC. EXP. BOARD &amp; PARAST.'!$I$38</f>
        <v>3241634</v>
      </c>
      <c r="H39" s="21">
        <f t="shared" si="2"/>
        <v>1558366</v>
      </c>
    </row>
    <row r="40" spans="1:8" ht="30" customHeight="1" x14ac:dyDescent="0.3">
      <c r="A40" s="22" t="s">
        <v>152</v>
      </c>
      <c r="B40" s="26" t="s">
        <v>153</v>
      </c>
      <c r="C40" s="21">
        <v>4100000</v>
      </c>
      <c r="D40" s="21">
        <v>1500000</v>
      </c>
      <c r="E40" s="37">
        <f t="shared" si="1"/>
        <v>5600000</v>
      </c>
      <c r="F40" s="28">
        <v>1367607</v>
      </c>
      <c r="G40" s="28">
        <f>F40+'[1]REC. EXP. BOARD &amp; PARAST.'!$I$39</f>
        <v>3597328</v>
      </c>
      <c r="H40" s="21">
        <f t="shared" si="2"/>
        <v>2002672</v>
      </c>
    </row>
    <row r="41" spans="1:8" ht="30" customHeight="1" x14ac:dyDescent="0.3">
      <c r="A41" s="22" t="s">
        <v>154</v>
      </c>
      <c r="B41" s="25" t="s">
        <v>155</v>
      </c>
      <c r="C41" s="21">
        <v>170000000</v>
      </c>
      <c r="D41" s="21">
        <v>18360000</v>
      </c>
      <c r="E41" s="37">
        <f t="shared" si="1"/>
        <v>188360000</v>
      </c>
      <c r="F41" s="28">
        <v>46589371</v>
      </c>
      <c r="G41" s="28">
        <f>F41+'[1]REC. EXP. BOARD &amp; PARAST.'!$I$40</f>
        <v>130047380</v>
      </c>
      <c r="H41" s="21">
        <f t="shared" si="2"/>
        <v>58312620</v>
      </c>
    </row>
    <row r="42" spans="1:8" ht="30" customHeight="1" x14ac:dyDescent="0.3">
      <c r="A42" s="22" t="s">
        <v>156</v>
      </c>
      <c r="B42" s="25" t="s">
        <v>256</v>
      </c>
      <c r="C42" s="21">
        <v>11500000</v>
      </c>
      <c r="D42" s="21">
        <v>2650000</v>
      </c>
      <c r="E42" s="37">
        <f t="shared" si="1"/>
        <v>14150000</v>
      </c>
      <c r="F42" s="28">
        <v>3449028</v>
      </c>
      <c r="G42" s="28">
        <f>F42+'[1]REC. EXP. BOARD &amp; PARAST.'!$I$41</f>
        <v>9678062</v>
      </c>
      <c r="H42" s="21">
        <f t="shared" si="2"/>
        <v>4471938</v>
      </c>
    </row>
    <row r="43" spans="1:8" ht="30" customHeight="1" x14ac:dyDescent="0.3">
      <c r="A43" s="22" t="s">
        <v>157</v>
      </c>
      <c r="B43" s="25" t="s">
        <v>257</v>
      </c>
      <c r="C43" s="21">
        <v>2300000</v>
      </c>
      <c r="D43" s="21">
        <v>2400000</v>
      </c>
      <c r="E43" s="37">
        <f t="shared" si="1"/>
        <v>4700000</v>
      </c>
      <c r="F43" s="28">
        <v>1169235</v>
      </c>
      <c r="G43" s="28">
        <f>F43+'[1]REC. EXP. BOARD &amp; PARAST.'!$I$42</f>
        <v>3507705</v>
      </c>
      <c r="H43" s="21">
        <f t="shared" si="2"/>
        <v>1192295</v>
      </c>
    </row>
    <row r="44" spans="1:8" ht="30" customHeight="1" x14ac:dyDescent="0.3">
      <c r="A44" s="22" t="s">
        <v>158</v>
      </c>
      <c r="B44" s="25" t="s">
        <v>259</v>
      </c>
      <c r="C44" s="21"/>
      <c r="D44" s="21"/>
      <c r="E44" s="37">
        <f t="shared" si="1"/>
        <v>0</v>
      </c>
      <c r="F44" s="28"/>
      <c r="G44" s="28"/>
      <c r="H44" s="21">
        <f t="shared" si="2"/>
        <v>0</v>
      </c>
    </row>
    <row r="45" spans="1:8" ht="30" customHeight="1" x14ac:dyDescent="0.3">
      <c r="A45" s="22" t="s">
        <v>159</v>
      </c>
      <c r="B45" s="25" t="s">
        <v>160</v>
      </c>
      <c r="C45" s="21">
        <v>2500000</v>
      </c>
      <c r="D45" s="21">
        <v>2050000</v>
      </c>
      <c r="E45" s="37">
        <f t="shared" si="1"/>
        <v>4550000</v>
      </c>
      <c r="F45" s="28">
        <v>1010075</v>
      </c>
      <c r="G45" s="28">
        <f>F45+'[1]REC. EXP. BOARD &amp; PARAST.'!$I$44</f>
        <v>2693532</v>
      </c>
      <c r="H45" s="21">
        <f t="shared" si="2"/>
        <v>1856468</v>
      </c>
    </row>
    <row r="46" spans="1:8" ht="30" customHeight="1" x14ac:dyDescent="0.3">
      <c r="A46" s="22" t="s">
        <v>161</v>
      </c>
      <c r="B46" s="25" t="s">
        <v>162</v>
      </c>
      <c r="C46" s="21">
        <v>30500000</v>
      </c>
      <c r="D46" s="21">
        <v>1850000</v>
      </c>
      <c r="E46" s="37">
        <f t="shared" si="1"/>
        <v>32350000</v>
      </c>
      <c r="F46" s="28">
        <v>7993280</v>
      </c>
      <c r="G46" s="28">
        <f>F46+'[1]REC. EXP. BOARD &amp; PARAST.'!$I$45</f>
        <v>23242737</v>
      </c>
      <c r="H46" s="21">
        <f t="shared" si="2"/>
        <v>9107263</v>
      </c>
    </row>
    <row r="47" spans="1:8" ht="30" customHeight="1" x14ac:dyDescent="0.3">
      <c r="A47" s="22" t="s">
        <v>163</v>
      </c>
      <c r="B47" s="25" t="s">
        <v>164</v>
      </c>
      <c r="C47" s="21">
        <v>16000000</v>
      </c>
      <c r="D47" s="21">
        <v>2430000</v>
      </c>
      <c r="E47" s="37">
        <f t="shared" si="1"/>
        <v>18430000</v>
      </c>
      <c r="F47" s="28">
        <v>4229163</v>
      </c>
      <c r="G47" s="28">
        <f>F47+'[1]REC. EXP. BOARD &amp; PARAST.'!$I$46</f>
        <v>13943388</v>
      </c>
      <c r="H47" s="21">
        <f t="shared" si="2"/>
        <v>4486612</v>
      </c>
    </row>
    <row r="48" spans="1:8" ht="30" customHeight="1" x14ac:dyDescent="0.3">
      <c r="A48" s="22" t="s">
        <v>165</v>
      </c>
      <c r="B48" s="25" t="s">
        <v>258</v>
      </c>
      <c r="C48" s="21">
        <v>3800000</v>
      </c>
      <c r="D48" s="21">
        <v>6200000</v>
      </c>
      <c r="E48" s="37">
        <f t="shared" si="1"/>
        <v>10000000</v>
      </c>
      <c r="F48" s="28">
        <v>1498000</v>
      </c>
      <c r="G48" s="28">
        <f>F48+'[1]REC. EXP. BOARD &amp; PARAST.'!$I$47</f>
        <v>2998000</v>
      </c>
      <c r="H48" s="21">
        <f t="shared" si="2"/>
        <v>7002000</v>
      </c>
    </row>
    <row r="49" spans="1:8" ht="30" customHeight="1" x14ac:dyDescent="0.3">
      <c r="A49" s="22" t="s">
        <v>166</v>
      </c>
      <c r="B49" s="25" t="s">
        <v>167</v>
      </c>
      <c r="C49" s="21">
        <v>38000000</v>
      </c>
      <c r="D49" s="21">
        <v>5150000</v>
      </c>
      <c r="E49" s="37">
        <f t="shared" si="1"/>
        <v>43150000</v>
      </c>
      <c r="F49" s="28">
        <v>10584650</v>
      </c>
      <c r="G49" s="28">
        <f>F49+'[1]REC. EXP. BOARD &amp; PARAST.'!$I$48</f>
        <v>31783195</v>
      </c>
      <c r="H49" s="21">
        <f t="shared" si="2"/>
        <v>11366805</v>
      </c>
    </row>
    <row r="50" spans="1:8" ht="30" customHeight="1" x14ac:dyDescent="0.3">
      <c r="A50" s="22" t="s">
        <v>168</v>
      </c>
      <c r="B50" s="25" t="s">
        <v>169</v>
      </c>
      <c r="C50" s="21"/>
      <c r="D50" s="21">
        <v>3600000</v>
      </c>
      <c r="E50" s="37">
        <f t="shared" si="1"/>
        <v>3600000</v>
      </c>
      <c r="F50" s="28">
        <v>900000</v>
      </c>
      <c r="G50" s="28">
        <f>F50+'[1]REC. EXP. BOARD &amp; PARAST.'!$I$49</f>
        <v>2700000</v>
      </c>
      <c r="H50" s="21">
        <f t="shared" si="2"/>
        <v>900000</v>
      </c>
    </row>
    <row r="51" spans="1:8" ht="30" customHeight="1" x14ac:dyDescent="0.3">
      <c r="A51" s="22" t="s">
        <v>170</v>
      </c>
      <c r="B51" s="25" t="s">
        <v>171</v>
      </c>
      <c r="C51" s="21">
        <v>160000000</v>
      </c>
      <c r="D51" s="21">
        <v>18200000</v>
      </c>
      <c r="E51" s="37">
        <f t="shared" si="1"/>
        <v>178200000</v>
      </c>
      <c r="F51" s="28">
        <v>43501531</v>
      </c>
      <c r="G51" s="28">
        <f>F51+'[1]REC. EXP. BOARD &amp; PARAST.'!$I$50</f>
        <v>130201304</v>
      </c>
      <c r="H51" s="21">
        <f t="shared" si="2"/>
        <v>47998696</v>
      </c>
    </row>
    <row r="52" spans="1:8" ht="30" customHeight="1" x14ac:dyDescent="0.3">
      <c r="A52" s="22" t="s">
        <v>172</v>
      </c>
      <c r="B52" s="26" t="s">
        <v>173</v>
      </c>
      <c r="C52" s="21"/>
      <c r="D52" s="21">
        <v>67400000</v>
      </c>
      <c r="E52" s="37">
        <f t="shared" si="1"/>
        <v>67400000</v>
      </c>
      <c r="F52" s="28">
        <v>10770000</v>
      </c>
      <c r="G52" s="28">
        <f>F52+'[1]REC. EXP. BOARD &amp; PARAST.'!$I$51</f>
        <v>32407500</v>
      </c>
      <c r="H52" s="21">
        <f t="shared" si="2"/>
        <v>34992500</v>
      </c>
    </row>
    <row r="53" spans="1:8" ht="30" customHeight="1" x14ac:dyDescent="0.3">
      <c r="A53" s="22" t="s">
        <v>174</v>
      </c>
      <c r="B53" s="26" t="s">
        <v>175</v>
      </c>
      <c r="C53" s="21">
        <v>4386198</v>
      </c>
      <c r="D53" s="21">
        <v>4200000</v>
      </c>
      <c r="E53" s="37">
        <f t="shared" si="1"/>
        <v>8586198</v>
      </c>
      <c r="F53" s="28">
        <v>1050000</v>
      </c>
      <c r="G53" s="28">
        <f>F53+'[1]REC. EXP. BOARD &amp; PARAST.'!$I$52</f>
        <v>3150000</v>
      </c>
      <c r="H53" s="21">
        <f t="shared" si="2"/>
        <v>5436198</v>
      </c>
    </row>
    <row r="54" spans="1:8" ht="30" customHeight="1" x14ac:dyDescent="0.3">
      <c r="A54" s="22" t="s">
        <v>176</v>
      </c>
      <c r="B54" s="25" t="s">
        <v>260</v>
      </c>
      <c r="C54" s="21"/>
      <c r="D54" s="21">
        <v>1270000</v>
      </c>
      <c r="E54" s="37">
        <f t="shared" si="1"/>
        <v>1270000</v>
      </c>
      <c r="F54" s="28">
        <v>300000</v>
      </c>
      <c r="G54" s="28">
        <f>F54+'[1]REC. EXP. BOARD &amp; PARAST.'!$I$53</f>
        <v>900000</v>
      </c>
      <c r="H54" s="21">
        <f t="shared" si="2"/>
        <v>370000</v>
      </c>
    </row>
    <row r="55" spans="1:8" ht="30" customHeight="1" x14ac:dyDescent="0.3">
      <c r="A55" s="22" t="s">
        <v>177</v>
      </c>
      <c r="B55" s="26" t="s">
        <v>178</v>
      </c>
      <c r="C55" s="21"/>
      <c r="D55" s="21">
        <v>3600000</v>
      </c>
      <c r="E55" s="37">
        <f t="shared" si="1"/>
        <v>3600000</v>
      </c>
      <c r="F55" s="28">
        <v>900000</v>
      </c>
      <c r="G55" s="28">
        <f>F55+'[1]REC. EXP. BOARD &amp; PARAST.'!$I$54</f>
        <v>2700000</v>
      </c>
      <c r="H55" s="21">
        <f t="shared" si="2"/>
        <v>900000</v>
      </c>
    </row>
    <row r="56" spans="1:8" ht="30" customHeight="1" x14ac:dyDescent="0.3">
      <c r="A56" s="22" t="s">
        <v>179</v>
      </c>
      <c r="B56" s="25" t="s">
        <v>261</v>
      </c>
      <c r="C56" s="21">
        <v>1920000000</v>
      </c>
      <c r="D56" s="21">
        <v>93100000</v>
      </c>
      <c r="E56" s="37">
        <f t="shared" si="1"/>
        <v>2013100000</v>
      </c>
      <c r="F56" s="28">
        <v>499078784</v>
      </c>
      <c r="G56" s="28">
        <f>F56+'[1]REC. EXP. BOARD &amp; PARAST.'!$I$55</f>
        <v>1235358472</v>
      </c>
      <c r="H56" s="21">
        <f t="shared" si="2"/>
        <v>777741528</v>
      </c>
    </row>
    <row r="57" spans="1:8" ht="30" customHeight="1" x14ac:dyDescent="0.3">
      <c r="A57" s="22" t="s">
        <v>180</v>
      </c>
      <c r="B57" s="25" t="s">
        <v>181</v>
      </c>
      <c r="C57" s="21">
        <v>67700000</v>
      </c>
      <c r="D57" s="21">
        <v>6250000</v>
      </c>
      <c r="E57" s="37">
        <f t="shared" si="1"/>
        <v>73950000</v>
      </c>
      <c r="F57" s="28">
        <v>18102584</v>
      </c>
      <c r="G57" s="28">
        <f>F57+'[1]REC. EXP. BOARD &amp; PARAST.'!$I$56</f>
        <v>55623418</v>
      </c>
      <c r="H57" s="21">
        <f t="shared" si="2"/>
        <v>18326582</v>
      </c>
    </row>
    <row r="58" spans="1:8" ht="30" customHeight="1" x14ac:dyDescent="0.3">
      <c r="A58" s="22" t="s">
        <v>182</v>
      </c>
      <c r="B58" s="25" t="s">
        <v>183</v>
      </c>
      <c r="C58" s="21">
        <v>2288000000</v>
      </c>
      <c r="D58" s="21">
        <v>278000000</v>
      </c>
      <c r="E58" s="37">
        <f t="shared" si="1"/>
        <v>2566000000</v>
      </c>
      <c r="F58" s="28">
        <v>462878817</v>
      </c>
      <c r="G58" s="28">
        <f>F58+'[1]REC. EXP. BOARD &amp; PARAST.'!$I$57</f>
        <v>1329661869</v>
      </c>
      <c r="H58" s="21">
        <f t="shared" si="2"/>
        <v>1236338131</v>
      </c>
    </row>
    <row r="59" spans="1:8" ht="30" customHeight="1" x14ac:dyDescent="0.3">
      <c r="A59" s="22" t="s">
        <v>184</v>
      </c>
      <c r="B59" s="25" t="s">
        <v>262</v>
      </c>
      <c r="C59" s="31"/>
      <c r="D59" s="21">
        <v>25000000</v>
      </c>
      <c r="E59" s="37">
        <f t="shared" si="1"/>
        <v>25000000</v>
      </c>
      <c r="F59" s="28">
        <v>6000000</v>
      </c>
      <c r="G59" s="28">
        <f>F59+'[1]REC. EXP. BOARD &amp; PARAST.'!$I$58</f>
        <v>18000000</v>
      </c>
      <c r="H59" s="21">
        <f t="shared" si="2"/>
        <v>7000000</v>
      </c>
    </row>
    <row r="60" spans="1:8" ht="30" customHeight="1" x14ac:dyDescent="0.3">
      <c r="A60" s="125" t="s">
        <v>185</v>
      </c>
      <c r="B60" s="25" t="s">
        <v>186</v>
      </c>
      <c r="C60" s="31"/>
      <c r="D60" s="31"/>
      <c r="E60" s="37">
        <f t="shared" si="1"/>
        <v>0</v>
      </c>
      <c r="F60" s="27"/>
      <c r="G60" s="27"/>
      <c r="H60" s="21">
        <f t="shared" si="2"/>
        <v>0</v>
      </c>
    </row>
    <row r="61" spans="1:8" ht="30" customHeight="1" x14ac:dyDescent="0.3">
      <c r="A61" s="22" t="s">
        <v>187</v>
      </c>
      <c r="B61" s="25" t="s">
        <v>188</v>
      </c>
      <c r="C61" s="21"/>
      <c r="D61" s="21">
        <v>12200000</v>
      </c>
      <c r="E61" s="37">
        <f t="shared" si="1"/>
        <v>12200000</v>
      </c>
      <c r="F61" s="28">
        <v>3000000</v>
      </c>
      <c r="G61" s="28">
        <f>F61+'[1]REC. EXP. BOARD &amp; PARAST.'!$I$60</f>
        <v>9000000</v>
      </c>
      <c r="H61" s="21">
        <f t="shared" si="2"/>
        <v>3200000</v>
      </c>
    </row>
    <row r="62" spans="1:8" ht="30" customHeight="1" x14ac:dyDescent="0.3">
      <c r="A62" s="22" t="s">
        <v>189</v>
      </c>
      <c r="B62" s="25" t="s">
        <v>190</v>
      </c>
      <c r="C62" s="21"/>
      <c r="D62" s="21">
        <v>9500000</v>
      </c>
      <c r="E62" s="37">
        <f t="shared" si="1"/>
        <v>9500000</v>
      </c>
      <c r="F62" s="28">
        <v>1500000</v>
      </c>
      <c r="G62" s="28">
        <f>F62+'[1]REC. EXP. BOARD &amp; PARAST.'!$I$61</f>
        <v>4500000</v>
      </c>
      <c r="H62" s="21">
        <f t="shared" si="2"/>
        <v>5000000</v>
      </c>
    </row>
    <row r="63" spans="1:8" ht="30" customHeight="1" x14ac:dyDescent="0.3">
      <c r="A63" s="22" t="s">
        <v>191</v>
      </c>
      <c r="B63" s="25" t="s">
        <v>263</v>
      </c>
      <c r="C63" s="21">
        <v>2600000</v>
      </c>
      <c r="D63" s="21">
        <v>2200000</v>
      </c>
      <c r="E63" s="37">
        <f t="shared" si="1"/>
        <v>4800000</v>
      </c>
      <c r="F63" s="28">
        <v>1142347</v>
      </c>
      <c r="G63" s="28">
        <f>F63+'[1]REC. EXP. BOARD &amp; PARAST.'!$I$62</f>
        <v>3507039</v>
      </c>
      <c r="H63" s="21">
        <f t="shared" si="2"/>
        <v>1292961</v>
      </c>
    </row>
    <row r="64" spans="1:8" ht="30" customHeight="1" x14ac:dyDescent="0.3">
      <c r="A64" s="22" t="s">
        <v>192</v>
      </c>
      <c r="B64" s="25" t="s">
        <v>193</v>
      </c>
      <c r="C64" s="21">
        <v>53000000</v>
      </c>
      <c r="D64" s="31">
        <v>249500000</v>
      </c>
      <c r="E64" s="37">
        <f t="shared" si="1"/>
        <v>302500000</v>
      </c>
      <c r="F64" s="28">
        <v>28036896</v>
      </c>
      <c r="G64" s="28">
        <f>F64+'[1]REC. EXP. BOARD &amp; PARAST.'!$I$63</f>
        <v>79142026</v>
      </c>
      <c r="H64" s="21">
        <f t="shared" si="2"/>
        <v>223357974</v>
      </c>
    </row>
    <row r="65" spans="1:8" ht="30" customHeight="1" x14ac:dyDescent="0.3">
      <c r="A65" s="32" t="s">
        <v>194</v>
      </c>
      <c r="B65" s="25" t="s">
        <v>195</v>
      </c>
      <c r="C65" s="21"/>
      <c r="D65" s="31"/>
      <c r="E65" s="37">
        <f t="shared" si="1"/>
        <v>0</v>
      </c>
      <c r="F65" s="27"/>
      <c r="G65" s="27"/>
      <c r="H65" s="21">
        <f t="shared" si="2"/>
        <v>0</v>
      </c>
    </row>
    <row r="66" spans="1:8" ht="30" customHeight="1" x14ac:dyDescent="0.3">
      <c r="A66" s="32" t="s">
        <v>196</v>
      </c>
      <c r="B66" s="25" t="s">
        <v>197</v>
      </c>
      <c r="C66" s="21"/>
      <c r="D66" s="31"/>
      <c r="E66" s="37">
        <f t="shared" si="1"/>
        <v>0</v>
      </c>
      <c r="F66" s="27"/>
      <c r="G66" s="27"/>
      <c r="H66" s="21">
        <f t="shared" si="2"/>
        <v>0</v>
      </c>
    </row>
    <row r="67" spans="1:8" ht="30" customHeight="1" x14ac:dyDescent="0.3">
      <c r="A67" s="22" t="s">
        <v>198</v>
      </c>
      <c r="B67" s="25" t="s">
        <v>199</v>
      </c>
      <c r="C67" s="21"/>
      <c r="D67" s="21">
        <v>8700000</v>
      </c>
      <c r="E67" s="37">
        <f t="shared" si="1"/>
        <v>8700000</v>
      </c>
      <c r="F67" s="27"/>
      <c r="G67" s="27"/>
      <c r="H67" s="21">
        <f t="shared" si="2"/>
        <v>8700000</v>
      </c>
    </row>
    <row r="68" spans="1:8" ht="30" customHeight="1" x14ac:dyDescent="0.3">
      <c r="A68" s="22" t="s">
        <v>200</v>
      </c>
      <c r="B68" s="25" t="s">
        <v>201</v>
      </c>
      <c r="C68" s="21">
        <v>410000000</v>
      </c>
      <c r="D68" s="31">
        <v>1493500000</v>
      </c>
      <c r="E68" s="37">
        <f t="shared" si="1"/>
        <v>1903500000</v>
      </c>
      <c r="F68" s="27">
        <v>189413155</v>
      </c>
      <c r="G68" s="27">
        <f>F68+'[1]REC. EXP. BOARD &amp; PARAST.'!$I$67</f>
        <v>523131501</v>
      </c>
      <c r="H68" s="21">
        <f t="shared" si="2"/>
        <v>1380368499</v>
      </c>
    </row>
    <row r="69" spans="1:8" s="137" customFormat="1" ht="30" customHeight="1" x14ac:dyDescent="0.3">
      <c r="A69" s="22" t="s">
        <v>202</v>
      </c>
      <c r="B69" s="25" t="s">
        <v>203</v>
      </c>
      <c r="C69" s="21"/>
      <c r="D69" s="21">
        <v>3600000</v>
      </c>
      <c r="E69" s="37">
        <v>9200000</v>
      </c>
      <c r="F69" s="28">
        <v>1554525</v>
      </c>
      <c r="G69" s="28">
        <f>F69+'[1]REC. EXP. BOARD &amp; PARAST.'!$I$68</f>
        <v>4663576</v>
      </c>
      <c r="H69" s="21">
        <f t="shared" si="2"/>
        <v>4536424</v>
      </c>
    </row>
    <row r="70" spans="1:8" ht="30" customHeight="1" x14ac:dyDescent="0.3">
      <c r="A70" s="22" t="s">
        <v>204</v>
      </c>
      <c r="B70" s="25" t="s">
        <v>264</v>
      </c>
      <c r="C70" s="21"/>
      <c r="D70" s="21"/>
      <c r="E70" s="37">
        <f t="shared" si="1"/>
        <v>0</v>
      </c>
      <c r="F70" s="28"/>
      <c r="G70" s="28"/>
      <c r="H70" s="21">
        <f t="shared" si="2"/>
        <v>0</v>
      </c>
    </row>
    <row r="71" spans="1:8" ht="30" customHeight="1" x14ac:dyDescent="0.3">
      <c r="A71" s="22" t="s">
        <v>205</v>
      </c>
      <c r="B71" s="25" t="s">
        <v>206</v>
      </c>
      <c r="C71" s="21"/>
      <c r="D71" s="21">
        <v>1200000</v>
      </c>
      <c r="E71" s="37">
        <f t="shared" si="1"/>
        <v>1200000</v>
      </c>
      <c r="F71" s="28">
        <v>300000</v>
      </c>
      <c r="G71" s="28">
        <f>F71+'[1]REC. EXP. BOARD &amp; PARAST.'!$I$70</f>
        <v>900000</v>
      </c>
      <c r="H71" s="21">
        <f t="shared" si="2"/>
        <v>300000</v>
      </c>
    </row>
    <row r="72" spans="1:8" ht="30" customHeight="1" x14ac:dyDescent="0.3">
      <c r="A72" s="30" t="s">
        <v>196</v>
      </c>
      <c r="B72" s="25" t="s">
        <v>207</v>
      </c>
      <c r="C72" s="21">
        <v>50000000</v>
      </c>
      <c r="D72" s="21">
        <v>37800000</v>
      </c>
      <c r="E72" s="37">
        <f t="shared" si="1"/>
        <v>87800000</v>
      </c>
      <c r="F72" s="28">
        <v>12000000</v>
      </c>
      <c r="G72" s="28">
        <f>F72+'[1]REC. EXP. BOARD &amp; PARAST.'!$I$71</f>
        <v>33250000</v>
      </c>
      <c r="H72" s="21">
        <f t="shared" si="2"/>
        <v>54550000</v>
      </c>
    </row>
    <row r="73" spans="1:8" ht="30" customHeight="1" x14ac:dyDescent="0.3">
      <c r="A73" s="30" t="s">
        <v>208</v>
      </c>
      <c r="B73" s="25" t="s">
        <v>209</v>
      </c>
      <c r="C73" s="21"/>
      <c r="D73" s="21">
        <v>2600000</v>
      </c>
      <c r="E73" s="37">
        <f t="shared" si="1"/>
        <v>2600000</v>
      </c>
      <c r="F73" s="28">
        <v>600000</v>
      </c>
      <c r="G73" s="28">
        <f>F73+'[1]REC. EXP. BOARD &amp; PARAST.'!$I$72</f>
        <v>1800000</v>
      </c>
      <c r="H73" s="21">
        <f t="shared" si="2"/>
        <v>800000</v>
      </c>
    </row>
    <row r="74" spans="1:8" ht="30" customHeight="1" x14ac:dyDescent="0.3">
      <c r="A74" s="30" t="s">
        <v>210</v>
      </c>
      <c r="B74" s="25" t="s">
        <v>211</v>
      </c>
      <c r="C74" s="21"/>
      <c r="D74" s="21"/>
      <c r="E74" s="37">
        <f t="shared" ref="E74:E77" si="3">SUM(C74:D74)</f>
        <v>0</v>
      </c>
      <c r="F74" s="28"/>
      <c r="G74" s="28"/>
      <c r="H74" s="21">
        <f t="shared" si="2"/>
        <v>0</v>
      </c>
    </row>
    <row r="75" spans="1:8" ht="30" customHeight="1" x14ac:dyDescent="0.3">
      <c r="A75" s="23">
        <v>52110800100</v>
      </c>
      <c r="B75" s="25" t="s">
        <v>212</v>
      </c>
      <c r="C75" s="21"/>
      <c r="D75" s="21">
        <v>6200000</v>
      </c>
      <c r="E75" s="21">
        <f t="shared" si="3"/>
        <v>6200000</v>
      </c>
      <c r="F75" s="28">
        <v>1500000</v>
      </c>
      <c r="G75" s="28">
        <f>F75+'[1]REC. EXP. BOARD &amp; PARAST.'!$I$74</f>
        <v>3750000</v>
      </c>
      <c r="H75" s="21">
        <f t="shared" si="2"/>
        <v>2450000</v>
      </c>
    </row>
    <row r="76" spans="1:8" s="137" customFormat="1" ht="30" customHeight="1" x14ac:dyDescent="0.3">
      <c r="A76" s="23">
        <v>11102800100</v>
      </c>
      <c r="B76" s="25" t="s">
        <v>301</v>
      </c>
      <c r="C76" s="21"/>
      <c r="D76" s="21">
        <v>600000</v>
      </c>
      <c r="E76" s="21">
        <f t="shared" si="3"/>
        <v>600000</v>
      </c>
      <c r="F76" s="28"/>
      <c r="G76" s="28"/>
      <c r="H76" s="21">
        <f t="shared" si="2"/>
        <v>600000</v>
      </c>
    </row>
    <row r="77" spans="1:8" s="137" customFormat="1" ht="30" customHeight="1" thickBot="1" x14ac:dyDescent="0.35">
      <c r="A77" s="23">
        <v>11104000100</v>
      </c>
      <c r="B77" s="213" t="s">
        <v>302</v>
      </c>
      <c r="C77" s="214"/>
      <c r="D77" s="214">
        <v>6000000</v>
      </c>
      <c r="E77" s="214">
        <f t="shared" si="3"/>
        <v>6000000</v>
      </c>
      <c r="F77" s="215">
        <v>1500000</v>
      </c>
      <c r="G77" s="215">
        <v>1500000</v>
      </c>
      <c r="H77" s="21">
        <f t="shared" si="2"/>
        <v>4500000</v>
      </c>
    </row>
    <row r="78" spans="1:8" ht="30" customHeight="1" thickBot="1" x14ac:dyDescent="0.35">
      <c r="A78" s="33"/>
      <c r="B78" s="34" t="s">
        <v>94</v>
      </c>
      <c r="C78" s="39">
        <f>SUM(C9:C75)</f>
        <v>10776826633</v>
      </c>
      <c r="D78" s="39">
        <f>SUM(D9:D77)</f>
        <v>3258788000</v>
      </c>
      <c r="E78" s="41">
        <f>SUM(E9:E77)</f>
        <v>14041214633</v>
      </c>
      <c r="F78" s="40">
        <f>SUM(F9:F77)</f>
        <v>2944567818.3900003</v>
      </c>
      <c r="G78" s="40">
        <f>F78+'[1]REC. EXP. BOARD &amp; PARAST.'!$I$75</f>
        <v>8373786642.3900003</v>
      </c>
      <c r="H78" s="41">
        <f>E78-G78</f>
        <v>5667427990.6099997</v>
      </c>
    </row>
  </sheetData>
  <mergeCells count="12">
    <mergeCell ref="A27:B27"/>
    <mergeCell ref="A1:H4"/>
    <mergeCell ref="A5:H5"/>
    <mergeCell ref="A6:A8"/>
    <mergeCell ref="B6:B8"/>
    <mergeCell ref="C7:C8"/>
    <mergeCell ref="D7:D8"/>
    <mergeCell ref="E7:E8"/>
    <mergeCell ref="F7:F8"/>
    <mergeCell ref="H7:H8"/>
    <mergeCell ref="G7:G8"/>
    <mergeCell ref="C6:H6"/>
  </mergeCells>
  <pageMargins left="0.72" right="0.68" top="0.75" bottom="0.75" header="0.3" footer="0.3"/>
  <pageSetup scale="49" orientation="landscape" r:id="rId1"/>
  <rowBreaks count="1" manualBreakCount="1">
    <brk id="40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14999847407452621"/>
  </sheetPr>
  <dimension ref="A1:F23"/>
  <sheetViews>
    <sheetView view="pageBreakPreview" topLeftCell="A2" zoomScale="80" zoomScaleSheetLayoutView="80" workbookViewId="0">
      <pane ySplit="3" topLeftCell="A13" activePane="bottomLeft" state="frozen"/>
      <selection activeCell="A2" sqref="A2"/>
      <selection pane="bottomLeft" activeCell="C25" sqref="C25"/>
    </sheetView>
  </sheetViews>
  <sheetFormatPr defaultRowHeight="16.5" x14ac:dyDescent="0.3"/>
  <cols>
    <col min="1" max="1" width="28.375" customWidth="1"/>
    <col min="2" max="2" width="37.5" customWidth="1"/>
    <col min="3" max="3" width="20.75" customWidth="1"/>
    <col min="4" max="4" width="20.5" customWidth="1"/>
    <col min="5" max="5" width="22.75" customWidth="1"/>
    <col min="6" max="6" width="19.875" customWidth="1"/>
  </cols>
  <sheetData>
    <row r="1" spans="1:6" ht="81" customHeight="1" x14ac:dyDescent="0.3">
      <c r="A1" s="189" t="s">
        <v>213</v>
      </c>
      <c r="B1" s="190"/>
      <c r="C1" s="190"/>
      <c r="D1" s="190"/>
      <c r="E1" s="190"/>
      <c r="F1" s="191"/>
    </row>
    <row r="2" spans="1:6" s="118" customFormat="1" ht="27" thickBot="1" x14ac:dyDescent="0.45">
      <c r="A2" s="201" t="s">
        <v>292</v>
      </c>
      <c r="B2" s="201"/>
      <c r="C2" s="201"/>
      <c r="D2" s="201"/>
      <c r="E2" s="201"/>
      <c r="F2" s="201"/>
    </row>
    <row r="3" spans="1:6" ht="19.5" thickBot="1" x14ac:dyDescent="0.35">
      <c r="A3" s="192" t="s">
        <v>27</v>
      </c>
      <c r="B3" s="193"/>
      <c r="C3" s="193"/>
      <c r="D3" s="193"/>
      <c r="E3" s="193"/>
      <c r="F3" s="194"/>
    </row>
    <row r="4" spans="1:6" ht="48.75" customHeight="1" thickBot="1" x14ac:dyDescent="0.35">
      <c r="A4" s="195" t="s">
        <v>21</v>
      </c>
      <c r="B4" s="196"/>
      <c r="C4" s="15" t="s">
        <v>303</v>
      </c>
      <c r="D4" s="15" t="s">
        <v>295</v>
      </c>
      <c r="E4" s="15" t="s">
        <v>294</v>
      </c>
      <c r="F4" s="14" t="s">
        <v>22</v>
      </c>
    </row>
    <row r="5" spans="1:6" ht="30" customHeight="1" thickBot="1" x14ac:dyDescent="0.35">
      <c r="A5" s="197" t="s">
        <v>214</v>
      </c>
      <c r="B5" s="198"/>
      <c r="C5" s="42">
        <v>5259840</v>
      </c>
      <c r="D5" s="42">
        <v>1314961.1399999999</v>
      </c>
      <c r="E5" s="42">
        <f>D5+'[1]CONSOL. REV. FUND. CH.'!$G$4</f>
        <v>3944883.1399999997</v>
      </c>
      <c r="F5" s="42">
        <f t="shared" ref="F5:F23" si="0">C5-E5</f>
        <v>1314956.8600000003</v>
      </c>
    </row>
    <row r="6" spans="1:6" ht="30" customHeight="1" thickBot="1" x14ac:dyDescent="0.35">
      <c r="A6" s="197" t="s">
        <v>215</v>
      </c>
      <c r="B6" s="198"/>
      <c r="C6" s="42">
        <v>5259840</v>
      </c>
      <c r="D6" s="42">
        <v>1314961.1399999999</v>
      </c>
      <c r="E6" s="42">
        <f>D6+'[1]CONSOL. REV. FUND. CH.'!$G$5</f>
        <v>3944883.1399999997</v>
      </c>
      <c r="F6" s="42">
        <f t="shared" si="0"/>
        <v>1314956.8600000003</v>
      </c>
    </row>
    <row r="7" spans="1:6" ht="30" customHeight="1" thickBot="1" x14ac:dyDescent="0.35">
      <c r="A7" s="197" t="s">
        <v>216</v>
      </c>
      <c r="B7" s="198"/>
      <c r="C7" s="42">
        <v>5553017</v>
      </c>
      <c r="D7" s="42">
        <v>1314961.1399999999</v>
      </c>
      <c r="E7" s="42">
        <f>D7+'[1]CONSOL. REV. FUND. CH.'!$G$6</f>
        <v>3944883.1399999997</v>
      </c>
      <c r="F7" s="42">
        <f t="shared" si="0"/>
        <v>1608133.8600000003</v>
      </c>
    </row>
    <row r="8" spans="1:6" ht="30" customHeight="1" thickBot="1" x14ac:dyDescent="0.35">
      <c r="A8" s="197" t="s">
        <v>217</v>
      </c>
      <c r="B8" s="198"/>
      <c r="C8" s="42">
        <v>28720121</v>
      </c>
      <c r="D8" s="42">
        <v>6811778.6799999997</v>
      </c>
      <c r="E8" s="42">
        <f>D8+'[1]CONSOL. REV. FUND. CH.'!$G$7</f>
        <v>20435334.68</v>
      </c>
      <c r="F8" s="42">
        <f t="shared" si="0"/>
        <v>8284786.3200000003</v>
      </c>
    </row>
    <row r="9" spans="1:6" ht="30" customHeight="1" thickBot="1" x14ac:dyDescent="0.35">
      <c r="A9" s="197" t="s">
        <v>240</v>
      </c>
      <c r="B9" s="198"/>
      <c r="C9" s="42">
        <v>28720121</v>
      </c>
      <c r="D9" s="42">
        <v>16664002.310000001</v>
      </c>
      <c r="E9" s="42">
        <f>D9</f>
        <v>16664002.310000001</v>
      </c>
      <c r="F9" s="42">
        <f t="shared" si="0"/>
        <v>12056118.689999999</v>
      </c>
    </row>
    <row r="10" spans="1:6" ht="30" customHeight="1" thickBot="1" x14ac:dyDescent="0.35">
      <c r="A10" s="197" t="s">
        <v>218</v>
      </c>
      <c r="B10" s="198"/>
      <c r="C10" s="42">
        <v>32016606</v>
      </c>
      <c r="D10" s="42">
        <v>5312967.12</v>
      </c>
      <c r="E10" s="42">
        <f>D10+'[1]CONSOL. REV. FUND. CH.'!$G$9</f>
        <v>15938901.120000001</v>
      </c>
      <c r="F10" s="42">
        <f t="shared" si="0"/>
        <v>16077704.879999999</v>
      </c>
    </row>
    <row r="11" spans="1:6" ht="30" customHeight="1" thickBot="1" x14ac:dyDescent="0.35">
      <c r="A11" s="199" t="s">
        <v>219</v>
      </c>
      <c r="B11" s="200"/>
      <c r="C11" s="42">
        <v>17718245</v>
      </c>
      <c r="D11" s="42"/>
      <c r="E11" s="42"/>
      <c r="F11" s="42">
        <f t="shared" si="0"/>
        <v>17718245</v>
      </c>
    </row>
    <row r="12" spans="1:6" ht="30" customHeight="1" thickBot="1" x14ac:dyDescent="0.35">
      <c r="A12" s="199" t="s">
        <v>220</v>
      </c>
      <c r="B12" s="200"/>
      <c r="C12" s="42">
        <v>9564926</v>
      </c>
      <c r="D12" s="42">
        <v>1314961.1399999999</v>
      </c>
      <c r="E12" s="42">
        <f>D12+'[1]CONSOL. REV. FUND. CH.'!$G$11</f>
        <v>3944883.1399999997</v>
      </c>
      <c r="F12" s="42">
        <f t="shared" si="0"/>
        <v>5620042.8600000003</v>
      </c>
    </row>
    <row r="13" spans="1:6" ht="30" customHeight="1" thickBot="1" x14ac:dyDescent="0.35">
      <c r="A13" s="187" t="s">
        <v>221</v>
      </c>
      <c r="B13" s="188"/>
      <c r="C13" s="42">
        <v>64511100</v>
      </c>
      <c r="D13" s="42">
        <v>6789502.6799999997</v>
      </c>
      <c r="E13" s="42">
        <f>D13+'[1]CONSOL. REV. FUND. CH.'!$G$12</f>
        <v>20368506.68</v>
      </c>
      <c r="F13" s="42">
        <f t="shared" si="0"/>
        <v>44142593.32</v>
      </c>
    </row>
    <row r="14" spans="1:6" ht="30" customHeight="1" thickBot="1" x14ac:dyDescent="0.35">
      <c r="A14" s="199" t="s">
        <v>222</v>
      </c>
      <c r="B14" s="200"/>
      <c r="C14" s="42">
        <v>6010000000</v>
      </c>
      <c r="D14" s="42">
        <v>907723839.57000005</v>
      </c>
      <c r="E14" s="42">
        <f>D14+'[1]CONSOL. REV. FUND. CH.'!$G$13</f>
        <v>3634032354.5700002</v>
      </c>
      <c r="F14" s="42">
        <f t="shared" si="0"/>
        <v>2375967645.4299998</v>
      </c>
    </row>
    <row r="15" spans="1:6" ht="30" customHeight="1" thickBot="1" x14ac:dyDescent="0.35">
      <c r="A15" s="199" t="s">
        <v>223</v>
      </c>
      <c r="B15" s="200"/>
      <c r="C15" s="42">
        <v>0</v>
      </c>
      <c r="D15" s="42"/>
      <c r="E15" s="42"/>
      <c r="F15" s="42">
        <f t="shared" si="0"/>
        <v>0</v>
      </c>
    </row>
    <row r="16" spans="1:6" ht="30" customHeight="1" thickBot="1" x14ac:dyDescent="0.35">
      <c r="A16" s="199" t="s">
        <v>241</v>
      </c>
      <c r="B16" s="200"/>
      <c r="C16" s="42">
        <v>39596014</v>
      </c>
      <c r="D16" s="42">
        <v>5312967.12</v>
      </c>
      <c r="E16" s="42">
        <f>D16+'[1]CONSOL. REV. FUND. CH.'!$G$15</f>
        <v>15938901.120000001</v>
      </c>
      <c r="F16" s="42">
        <f t="shared" si="0"/>
        <v>23657112.879999999</v>
      </c>
    </row>
    <row r="17" spans="1:6" ht="30" customHeight="1" thickBot="1" x14ac:dyDescent="0.35">
      <c r="A17" s="199" t="s">
        <v>224</v>
      </c>
      <c r="B17" s="200"/>
      <c r="C17" s="42">
        <v>49718749</v>
      </c>
      <c r="D17" s="42"/>
      <c r="E17" s="42"/>
      <c r="F17" s="42">
        <f t="shared" si="0"/>
        <v>49718749</v>
      </c>
    </row>
    <row r="18" spans="1:6" ht="30" customHeight="1" thickBot="1" x14ac:dyDescent="0.35">
      <c r="A18" s="199" t="s">
        <v>225</v>
      </c>
      <c r="B18" s="200"/>
      <c r="C18" s="42">
        <v>58094415</v>
      </c>
      <c r="D18" s="42"/>
      <c r="E18" s="42"/>
      <c r="F18" s="42">
        <f t="shared" si="0"/>
        <v>58094415</v>
      </c>
    </row>
    <row r="19" spans="1:6" ht="30" customHeight="1" thickBot="1" x14ac:dyDescent="0.35">
      <c r="A19" s="199" t="s">
        <v>226</v>
      </c>
      <c r="B19" s="200"/>
      <c r="C19" s="42">
        <v>400000000</v>
      </c>
      <c r="D19" s="42">
        <v>146734572.81999999</v>
      </c>
      <c r="E19" s="42">
        <f>D19+'[1]CONSOL. REV. FUND. CH.'!$G$18</f>
        <v>245722848.81999999</v>
      </c>
      <c r="F19" s="42">
        <f t="shared" si="0"/>
        <v>154277151.18000001</v>
      </c>
    </row>
    <row r="20" spans="1:6" ht="30" customHeight="1" thickBot="1" x14ac:dyDescent="0.35">
      <c r="A20" s="199" t="s">
        <v>227</v>
      </c>
      <c r="B20" s="200"/>
      <c r="C20" s="42">
        <v>3305898624</v>
      </c>
      <c r="D20" s="42">
        <v>258451781.18000001</v>
      </c>
      <c r="E20" s="42">
        <f>D20+'[1]CONSOL. REV. FUND. CH.'!$G$19</f>
        <v>934820334.18000007</v>
      </c>
      <c r="F20" s="42">
        <f t="shared" si="0"/>
        <v>2371078289.8199997</v>
      </c>
    </row>
    <row r="21" spans="1:6" ht="30" customHeight="1" thickBot="1" x14ac:dyDescent="0.35">
      <c r="A21" s="199" t="s">
        <v>228</v>
      </c>
      <c r="B21" s="200"/>
      <c r="C21" s="42">
        <v>747500000</v>
      </c>
      <c r="D21" s="42">
        <v>137153680.58000001</v>
      </c>
      <c r="E21" s="42">
        <f>D21+'[1]CONSOL. REV. FUND. CH.'!$G$20</f>
        <v>652450414.16000009</v>
      </c>
      <c r="F21" s="42">
        <f t="shared" si="0"/>
        <v>95049585.839999914</v>
      </c>
    </row>
    <row r="22" spans="1:6" ht="30" customHeight="1" thickBot="1" x14ac:dyDescent="0.35">
      <c r="A22" s="199" t="s">
        <v>229</v>
      </c>
      <c r="B22" s="200"/>
      <c r="C22" s="42">
        <v>118855000</v>
      </c>
      <c r="D22" s="42"/>
      <c r="E22" s="42">
        <f>D22+'[1]CONSOL. REV. FUND. CH.'!$G$21</f>
        <v>25631532</v>
      </c>
      <c r="F22" s="42">
        <f t="shared" si="0"/>
        <v>93223468</v>
      </c>
    </row>
    <row r="23" spans="1:6" ht="30" customHeight="1" thickBot="1" x14ac:dyDescent="0.35">
      <c r="A23" s="202" t="s">
        <v>23</v>
      </c>
      <c r="B23" s="203"/>
      <c r="C23" s="17">
        <f>SUM(C5:C22)</f>
        <v>10926986618</v>
      </c>
      <c r="D23" s="17">
        <f>SUM(D5:D22)</f>
        <v>1496214936.6200001</v>
      </c>
      <c r="E23" s="17">
        <f>D23+'[1]CONSOL. REV. FUND. CH.'!$G$22</f>
        <v>5597782662.1999998</v>
      </c>
      <c r="F23" s="17">
        <f t="shared" si="0"/>
        <v>5329203955.8000002</v>
      </c>
    </row>
  </sheetData>
  <mergeCells count="23"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19:B19"/>
    <mergeCell ref="A13:B13"/>
    <mergeCell ref="A1:F1"/>
    <mergeCell ref="A3:F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2:F2"/>
  </mergeCells>
  <pageMargins left="1.18" right="0.32" top="0.75" bottom="0.75" header="0.3" footer="0.3"/>
  <pageSetup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C00000"/>
  </sheetPr>
  <dimension ref="A1:O39"/>
  <sheetViews>
    <sheetView tabSelected="1" view="pageBreakPreview" topLeftCell="A26" zoomScale="70" zoomScaleNormal="80" zoomScaleSheetLayoutView="70" workbookViewId="0">
      <selection activeCell="F32" sqref="F32"/>
    </sheetView>
  </sheetViews>
  <sheetFormatPr defaultRowHeight="60" customHeight="1" x14ac:dyDescent="0.3"/>
  <cols>
    <col min="1" max="1" width="36.75" customWidth="1"/>
    <col min="2" max="2" width="60.5" customWidth="1"/>
    <col min="3" max="3" width="32" customWidth="1"/>
    <col min="4" max="4" width="29.5" customWidth="1"/>
    <col min="5" max="5" width="28" customWidth="1"/>
    <col min="6" max="6" width="32.625" customWidth="1"/>
  </cols>
  <sheetData>
    <row r="1" spans="1:15" s="8" customFormat="1" ht="77.25" customHeight="1" x14ac:dyDescent="0.3">
      <c r="A1" s="204" t="s">
        <v>296</v>
      </c>
      <c r="B1" s="205"/>
      <c r="C1" s="205"/>
      <c r="D1" s="205"/>
      <c r="E1" s="205"/>
      <c r="F1" s="206"/>
      <c r="G1" s="13"/>
      <c r="H1" s="13"/>
      <c r="I1" s="13"/>
      <c r="J1" s="13"/>
      <c r="K1" s="13"/>
      <c r="L1" s="13"/>
      <c r="M1" s="13"/>
      <c r="N1" s="13"/>
      <c r="O1" s="13"/>
    </row>
    <row r="2" spans="1:15" s="118" customFormat="1" ht="26.25" customHeight="1" thickBot="1" x14ac:dyDescent="0.45">
      <c r="A2" s="201" t="s">
        <v>292</v>
      </c>
      <c r="B2" s="201"/>
      <c r="C2" s="201"/>
      <c r="D2" s="201"/>
      <c r="E2" s="201"/>
      <c r="F2" s="201"/>
    </row>
    <row r="3" spans="1:15" ht="60" customHeight="1" thickBot="1" x14ac:dyDescent="0.35">
      <c r="A3" s="119" t="s">
        <v>28</v>
      </c>
      <c r="B3" s="120" t="s">
        <v>230</v>
      </c>
      <c r="C3" s="18" t="s">
        <v>304</v>
      </c>
      <c r="D3" s="18" t="s">
        <v>298</v>
      </c>
      <c r="E3" s="18" t="s">
        <v>290</v>
      </c>
      <c r="F3" s="18" t="s">
        <v>22</v>
      </c>
      <c r="G3" s="1"/>
      <c r="H3" s="1"/>
      <c r="I3" s="1"/>
      <c r="J3" s="1"/>
      <c r="K3" s="1"/>
      <c r="L3" s="1"/>
      <c r="M3" s="1"/>
      <c r="N3" s="1"/>
      <c r="O3" s="1"/>
    </row>
    <row r="4" spans="1:15" ht="30" customHeight="1" x14ac:dyDescent="0.3">
      <c r="A4" s="97" t="s">
        <v>51</v>
      </c>
      <c r="B4" s="98" t="s">
        <v>265</v>
      </c>
      <c r="C4" s="99">
        <v>8263798211</v>
      </c>
      <c r="D4" s="19">
        <v>525150000</v>
      </c>
      <c r="E4" s="20">
        <f>D4+'[1]CAP. EXP. SUM'!$E$3</f>
        <v>1050300000</v>
      </c>
      <c r="F4" s="99">
        <f t="shared" ref="F4:F39" si="0">C4-E4</f>
        <v>7213498211</v>
      </c>
    </row>
    <row r="5" spans="1:15" ht="30" customHeight="1" x14ac:dyDescent="0.3">
      <c r="A5" s="101" t="s">
        <v>89</v>
      </c>
      <c r="B5" s="102" t="s">
        <v>287</v>
      </c>
      <c r="C5" s="100">
        <v>1944000000</v>
      </c>
      <c r="D5" s="100">
        <v>48695271.829999998</v>
      </c>
      <c r="E5" s="100">
        <f>D5+'[1]CAP. EXP. SUM'!$E$4</f>
        <v>623712617.83000004</v>
      </c>
      <c r="F5" s="100">
        <f t="shared" si="0"/>
        <v>1320287382.1700001</v>
      </c>
      <c r="G5" s="2"/>
      <c r="H5" s="2"/>
      <c r="I5" s="2"/>
      <c r="J5" s="2"/>
      <c r="K5" s="2"/>
      <c r="L5" s="2"/>
      <c r="M5" s="2"/>
      <c r="N5" s="2"/>
      <c r="O5" s="2"/>
    </row>
    <row r="6" spans="1:15" ht="30" customHeight="1" x14ac:dyDescent="0.3">
      <c r="A6" s="101" t="s">
        <v>81</v>
      </c>
      <c r="B6" s="102" t="s">
        <v>82</v>
      </c>
      <c r="C6" s="100">
        <v>942000000</v>
      </c>
      <c r="D6" s="100">
        <v>6000000</v>
      </c>
      <c r="E6" s="100">
        <f>D6+'[1]CAP. EXP. SUM'!$E$5</f>
        <v>20000000</v>
      </c>
      <c r="F6" s="100">
        <f t="shared" si="0"/>
        <v>922000000</v>
      </c>
      <c r="G6" s="2"/>
      <c r="H6" s="2"/>
      <c r="I6" s="2"/>
      <c r="J6" s="2"/>
      <c r="K6" s="2"/>
      <c r="L6" s="2"/>
      <c r="M6" s="2"/>
      <c r="N6" s="2"/>
      <c r="O6" s="2"/>
    </row>
    <row r="7" spans="1:15" ht="30" customHeight="1" x14ac:dyDescent="0.3">
      <c r="A7" s="101" t="s">
        <v>53</v>
      </c>
      <c r="B7" s="102" t="s">
        <v>266</v>
      </c>
      <c r="C7" s="100">
        <v>2059000000</v>
      </c>
      <c r="D7" s="139"/>
      <c r="E7" s="100">
        <f>D7+'[1]CAP. EXP. SUM'!$E$6</f>
        <v>1776000000</v>
      </c>
      <c r="F7" s="100">
        <f t="shared" si="0"/>
        <v>283000000</v>
      </c>
      <c r="G7" s="3"/>
      <c r="H7" s="3"/>
      <c r="I7" s="3"/>
      <c r="J7" s="3"/>
      <c r="K7" s="3"/>
      <c r="L7" s="3"/>
      <c r="M7" s="3"/>
      <c r="N7" s="3"/>
      <c r="O7" s="3"/>
    </row>
    <row r="8" spans="1:15" ht="30" customHeight="1" x14ac:dyDescent="0.3">
      <c r="A8" s="101" t="s">
        <v>111</v>
      </c>
      <c r="B8" s="102" t="s">
        <v>267</v>
      </c>
      <c r="C8" s="100">
        <v>1200000000</v>
      </c>
      <c r="D8" s="100">
        <v>182494266.72</v>
      </c>
      <c r="E8" s="100">
        <f>D8+'[1]CAP. EXP. SUM'!$E$7</f>
        <v>489821142.72000003</v>
      </c>
      <c r="F8" s="100">
        <f t="shared" si="0"/>
        <v>710178857.27999997</v>
      </c>
      <c r="G8" s="3"/>
      <c r="H8" s="3"/>
      <c r="I8" s="3"/>
      <c r="J8" s="3"/>
      <c r="K8" s="3"/>
      <c r="L8" s="3"/>
      <c r="M8" s="3"/>
      <c r="N8" s="3"/>
      <c r="O8" s="3"/>
    </row>
    <row r="9" spans="1:15" ht="30" customHeight="1" thickBot="1" x14ac:dyDescent="0.35">
      <c r="A9" s="103" t="s">
        <v>70</v>
      </c>
      <c r="B9" s="104" t="s">
        <v>71</v>
      </c>
      <c r="C9" s="105">
        <v>7065000000</v>
      </c>
      <c r="D9" s="105">
        <v>3158350063</v>
      </c>
      <c r="E9" s="105">
        <f>D9+'[1]CAP. EXP. SUM'!$E$8</f>
        <v>4860932783</v>
      </c>
      <c r="F9" s="105">
        <f t="shared" si="0"/>
        <v>2204067217</v>
      </c>
      <c r="G9" s="3"/>
      <c r="H9" s="3"/>
      <c r="I9" s="3"/>
      <c r="J9" s="3"/>
      <c r="K9" s="3"/>
      <c r="L9" s="3"/>
      <c r="M9" s="3"/>
      <c r="N9" s="3"/>
      <c r="O9" s="3"/>
    </row>
    <row r="10" spans="1:15" ht="30" customHeight="1" thickBot="1" x14ac:dyDescent="0.35">
      <c r="A10" s="209" t="s">
        <v>231</v>
      </c>
      <c r="B10" s="210"/>
      <c r="C10" s="106">
        <f>SUM(C4:C9)</f>
        <v>21473798211</v>
      </c>
      <c r="D10" s="106">
        <f>SUM(D4:D9)</f>
        <v>3920689601.5500002</v>
      </c>
      <c r="E10" s="106">
        <f>D10+'[1]CAP. EXP. SUM'!$E$9</f>
        <v>8820766543.5499992</v>
      </c>
      <c r="F10" s="106">
        <f t="shared" si="0"/>
        <v>12653031667.450001</v>
      </c>
      <c r="G10" s="4"/>
      <c r="H10" s="4"/>
      <c r="I10" s="4"/>
      <c r="J10" s="4"/>
      <c r="K10" s="4"/>
      <c r="L10" s="4"/>
      <c r="M10" s="4"/>
      <c r="N10" s="4"/>
      <c r="O10" s="4"/>
    </row>
    <row r="11" spans="1:15" ht="30" customHeight="1" x14ac:dyDescent="0.3">
      <c r="A11" s="107" t="s">
        <v>55</v>
      </c>
      <c r="B11" s="102" t="s">
        <v>268</v>
      </c>
      <c r="C11" s="100">
        <v>5882907585</v>
      </c>
      <c r="D11" s="100"/>
      <c r="E11" s="99">
        <f>D11+'[1]CAP. EXP. SUM'!$E$10</f>
        <v>982337862</v>
      </c>
      <c r="F11" s="99">
        <f t="shared" si="0"/>
        <v>4900569723</v>
      </c>
      <c r="G11" s="3"/>
      <c r="H11" s="3"/>
      <c r="I11" s="3"/>
      <c r="J11" s="3"/>
      <c r="K11" s="3"/>
      <c r="L11" s="3"/>
      <c r="M11" s="3"/>
      <c r="N11" s="3"/>
      <c r="O11" s="3"/>
    </row>
    <row r="12" spans="1:15" ht="30" customHeight="1" x14ac:dyDescent="0.3">
      <c r="A12" s="107" t="s">
        <v>57</v>
      </c>
      <c r="B12" s="102" t="s">
        <v>269</v>
      </c>
      <c r="C12" s="100">
        <v>1720000000</v>
      </c>
      <c r="D12" s="100"/>
      <c r="E12" s="100">
        <f>D12+'[1]CAP. EXP. SUM'!$E$11</f>
        <v>20000000</v>
      </c>
      <c r="F12" s="100">
        <f t="shared" si="0"/>
        <v>1700000000</v>
      </c>
      <c r="G12" s="3"/>
      <c r="H12" s="3"/>
      <c r="I12" s="3"/>
      <c r="J12" s="3"/>
      <c r="K12" s="3"/>
      <c r="L12" s="3"/>
      <c r="M12" s="3"/>
      <c r="N12" s="3"/>
      <c r="O12" s="3"/>
    </row>
    <row r="13" spans="1:15" ht="30" customHeight="1" x14ac:dyDescent="0.3">
      <c r="A13" s="107" t="s">
        <v>182</v>
      </c>
      <c r="B13" s="102" t="s">
        <v>270</v>
      </c>
      <c r="C13" s="100">
        <v>130020000</v>
      </c>
      <c r="D13" s="100"/>
      <c r="E13" s="100"/>
      <c r="F13" s="100">
        <f t="shared" si="0"/>
        <v>130020000</v>
      </c>
      <c r="G13" s="3"/>
      <c r="H13" s="3"/>
      <c r="I13" s="3"/>
      <c r="J13" s="3"/>
      <c r="K13" s="3"/>
      <c r="L13" s="3"/>
      <c r="M13" s="3"/>
      <c r="N13" s="3"/>
      <c r="O13" s="3"/>
    </row>
    <row r="14" spans="1:15" ht="30" customHeight="1" x14ac:dyDescent="0.3">
      <c r="A14" s="101" t="s">
        <v>179</v>
      </c>
      <c r="B14" s="102" t="s">
        <v>271</v>
      </c>
      <c r="C14" s="100">
        <v>2400000000</v>
      </c>
      <c r="D14" s="100">
        <v>2034592180</v>
      </c>
      <c r="E14" s="100">
        <f>D14</f>
        <v>2034592180</v>
      </c>
      <c r="F14" s="100">
        <f t="shared" si="0"/>
        <v>365407820</v>
      </c>
    </row>
    <row r="15" spans="1:15" ht="30" customHeight="1" x14ac:dyDescent="0.3">
      <c r="A15" s="108" t="s">
        <v>63</v>
      </c>
      <c r="B15" s="109" t="s">
        <v>64</v>
      </c>
      <c r="C15" s="100">
        <v>3248410471</v>
      </c>
      <c r="D15" s="100">
        <v>320057813</v>
      </c>
      <c r="E15" s="100">
        <f>D15+'[1]CAP. EXP. SUM'!$E$14</f>
        <v>559003454</v>
      </c>
      <c r="F15" s="100">
        <f t="shared" si="0"/>
        <v>2689407017</v>
      </c>
    </row>
    <row r="16" spans="1:15" ht="30" customHeight="1" x14ac:dyDescent="0.3">
      <c r="A16" s="108" t="s">
        <v>184</v>
      </c>
      <c r="B16" s="109" t="s">
        <v>272</v>
      </c>
      <c r="C16" s="100">
        <v>818227411</v>
      </c>
      <c r="D16" s="100"/>
      <c r="E16" s="100"/>
      <c r="F16" s="100">
        <f t="shared" si="0"/>
        <v>818227411</v>
      </c>
    </row>
    <row r="17" spans="1:15" ht="30" customHeight="1" x14ac:dyDescent="0.3">
      <c r="A17" s="110">
        <v>11103300100</v>
      </c>
      <c r="B17" s="109" t="s">
        <v>273</v>
      </c>
      <c r="C17" s="100">
        <v>50000000</v>
      </c>
      <c r="D17" s="100">
        <v>32000000</v>
      </c>
      <c r="E17" s="100">
        <f>D17</f>
        <v>32000000</v>
      </c>
      <c r="F17" s="100">
        <f t="shared" si="0"/>
        <v>18000000</v>
      </c>
    </row>
    <row r="18" spans="1:15" ht="30" customHeight="1" x14ac:dyDescent="0.3">
      <c r="A18" s="108" t="s">
        <v>65</v>
      </c>
      <c r="B18" s="109" t="s">
        <v>274</v>
      </c>
      <c r="C18" s="100">
        <v>235000000</v>
      </c>
      <c r="D18" s="100"/>
      <c r="E18" s="100">
        <f>D18+'[1]CAP. EXP. SUM'!$E$17</f>
        <v>16000000</v>
      </c>
      <c r="F18" s="100">
        <f t="shared" si="0"/>
        <v>219000000</v>
      </c>
    </row>
    <row r="19" spans="1:15" s="137" customFormat="1" ht="30" customHeight="1" x14ac:dyDescent="0.3">
      <c r="A19" s="111">
        <v>12300800100</v>
      </c>
      <c r="B19" s="112" t="s">
        <v>300</v>
      </c>
      <c r="C19" s="141">
        <v>353000000</v>
      </c>
      <c r="D19" s="141"/>
      <c r="E19" s="141"/>
      <c r="F19" s="141"/>
    </row>
    <row r="20" spans="1:15" ht="30" customHeight="1" thickBot="1" x14ac:dyDescent="0.35">
      <c r="A20" s="111" t="s">
        <v>66</v>
      </c>
      <c r="B20" s="112" t="s">
        <v>275</v>
      </c>
      <c r="C20" s="105">
        <v>175000000</v>
      </c>
      <c r="D20" s="105"/>
      <c r="E20" s="105">
        <f>D20+'[1]CAP. EXP. SUM'!$E$18</f>
        <v>47968078</v>
      </c>
      <c r="F20" s="105">
        <f t="shared" si="0"/>
        <v>127031922</v>
      </c>
    </row>
    <row r="21" spans="1:15" ht="30" customHeight="1" thickBot="1" x14ac:dyDescent="0.35">
      <c r="A21" s="211" t="s">
        <v>232</v>
      </c>
      <c r="B21" s="212"/>
      <c r="C21" s="106">
        <f>SUM(C11:C20)</f>
        <v>15012565467</v>
      </c>
      <c r="D21" s="106">
        <f>SUM(D11:D20)</f>
        <v>2386649993</v>
      </c>
      <c r="E21" s="106">
        <f>D21+'[1]CAP. EXP. SUM'!$E$19</f>
        <v>3691901574</v>
      </c>
      <c r="F21" s="106">
        <f t="shared" si="0"/>
        <v>11320663893</v>
      </c>
      <c r="G21" s="5"/>
      <c r="H21" s="5"/>
      <c r="I21" s="5"/>
      <c r="J21" s="5"/>
      <c r="K21" s="5"/>
      <c r="L21" s="5"/>
      <c r="M21" s="5"/>
      <c r="N21" s="5"/>
      <c r="O21" s="5"/>
    </row>
    <row r="22" spans="1:15" ht="30" customHeight="1" x14ac:dyDescent="0.3">
      <c r="A22" s="110" t="s">
        <v>72</v>
      </c>
      <c r="B22" s="109" t="s">
        <v>276</v>
      </c>
      <c r="C22" s="100">
        <v>3126000000</v>
      </c>
      <c r="D22" s="100"/>
      <c r="E22" s="99">
        <f>D22+'[1]CAP. EXP. SUM'!$E$20</f>
        <v>1299225987</v>
      </c>
      <c r="F22" s="99">
        <f t="shared" si="0"/>
        <v>1826774013</v>
      </c>
    </row>
    <row r="23" spans="1:15" ht="30" customHeight="1" x14ac:dyDescent="0.3">
      <c r="A23" s="110" t="s">
        <v>47</v>
      </c>
      <c r="B23" s="109" t="s">
        <v>277</v>
      </c>
      <c r="C23" s="100">
        <v>6194600000</v>
      </c>
      <c r="D23" s="100"/>
      <c r="E23" s="100">
        <f>D23+'[1]CAP. EXP. SUM'!$E$21</f>
        <v>22400000</v>
      </c>
      <c r="F23" s="100">
        <f t="shared" si="0"/>
        <v>6172200000</v>
      </c>
    </row>
    <row r="24" spans="1:15" ht="30" customHeight="1" thickBot="1" x14ac:dyDescent="0.35">
      <c r="A24" s="113" t="s">
        <v>42</v>
      </c>
      <c r="B24" s="112" t="s">
        <v>288</v>
      </c>
      <c r="C24" s="105">
        <v>16300000</v>
      </c>
      <c r="D24" s="105"/>
      <c r="E24" s="105"/>
      <c r="F24" s="105">
        <f t="shared" si="0"/>
        <v>16300000</v>
      </c>
    </row>
    <row r="25" spans="1:15" ht="30" customHeight="1" thickBot="1" x14ac:dyDescent="0.35">
      <c r="A25" s="207" t="s">
        <v>233</v>
      </c>
      <c r="B25" s="208"/>
      <c r="C25" s="106">
        <f>SUM(C22:C24)</f>
        <v>9336900000</v>
      </c>
      <c r="D25" s="106">
        <f>SUM(D22:D24)</f>
        <v>0</v>
      </c>
      <c r="E25" s="106">
        <f>D25+'[1]CAP. EXP. SUM'!$E$23</f>
        <v>1321625987</v>
      </c>
      <c r="F25" s="106">
        <f t="shared" si="0"/>
        <v>8015274013</v>
      </c>
      <c r="G25" s="5"/>
      <c r="H25" s="5"/>
      <c r="I25" s="5"/>
      <c r="J25" s="5"/>
      <c r="K25" s="5"/>
      <c r="L25" s="5"/>
      <c r="M25" s="5"/>
      <c r="N25" s="5"/>
      <c r="O25" s="5"/>
    </row>
    <row r="26" spans="1:15" ht="30" customHeight="1" x14ac:dyDescent="0.3">
      <c r="A26" s="114" t="s">
        <v>40</v>
      </c>
      <c r="B26" s="115" t="s">
        <v>278</v>
      </c>
      <c r="C26" s="99">
        <v>6390000000</v>
      </c>
      <c r="D26" s="99"/>
      <c r="E26" s="99">
        <f>D26+'[1]CAP. EXP. SUM'!$E$24</f>
        <v>3776004758</v>
      </c>
      <c r="F26" s="99">
        <f t="shared" si="0"/>
        <v>2613995242</v>
      </c>
      <c r="G26" s="2"/>
      <c r="H26" s="2"/>
      <c r="I26" s="2"/>
      <c r="J26" s="2"/>
      <c r="K26" s="2"/>
      <c r="L26" s="2"/>
      <c r="M26" s="2"/>
      <c r="N26" s="2"/>
      <c r="O26" s="2"/>
    </row>
    <row r="27" spans="1:15" s="137" customFormat="1" ht="30" customHeight="1" x14ac:dyDescent="0.3">
      <c r="A27" s="110" t="s">
        <v>234</v>
      </c>
      <c r="B27" s="109" t="s">
        <v>279</v>
      </c>
      <c r="C27" s="139">
        <v>1125000000</v>
      </c>
      <c r="D27" s="139"/>
      <c r="E27" s="139">
        <f>D27+'[1]CAP. EXP. SUM'!$E$25</f>
        <v>949198886</v>
      </c>
      <c r="F27" s="139">
        <f t="shared" si="0"/>
        <v>175801114</v>
      </c>
      <c r="G27" s="140"/>
      <c r="H27" s="140"/>
      <c r="I27" s="140"/>
      <c r="J27" s="140"/>
      <c r="K27" s="140"/>
      <c r="L27" s="140"/>
      <c r="M27" s="140"/>
      <c r="N27" s="140"/>
      <c r="O27" s="140"/>
    </row>
    <row r="28" spans="1:15" ht="30" customHeight="1" x14ac:dyDescent="0.3">
      <c r="A28" s="110" t="s">
        <v>235</v>
      </c>
      <c r="B28" s="109" t="s">
        <v>280</v>
      </c>
      <c r="C28" s="100">
        <v>168000000</v>
      </c>
      <c r="D28" s="100"/>
      <c r="E28" s="100"/>
      <c r="F28" s="100">
        <f t="shared" si="0"/>
        <v>168000000</v>
      </c>
      <c r="G28" s="6"/>
      <c r="H28" s="6"/>
      <c r="I28" s="6"/>
      <c r="J28" s="6"/>
      <c r="K28" s="6"/>
      <c r="L28" s="6"/>
      <c r="M28" s="6"/>
      <c r="N28" s="6"/>
      <c r="O28" s="6"/>
    </row>
    <row r="29" spans="1:15" ht="30" customHeight="1" x14ac:dyDescent="0.3">
      <c r="A29" s="108" t="s">
        <v>236</v>
      </c>
      <c r="B29" s="109" t="s">
        <v>59</v>
      </c>
      <c r="C29" s="100">
        <v>1511000000</v>
      </c>
      <c r="D29" s="100">
        <v>1001381769.02</v>
      </c>
      <c r="E29" s="100">
        <f>D29+'[1]CAP. EXP. SUM'!$E$27</f>
        <v>1331230100.02</v>
      </c>
      <c r="F29" s="100">
        <f t="shared" si="0"/>
        <v>179769899.98000002</v>
      </c>
      <c r="G29" s="6"/>
      <c r="H29" s="6"/>
      <c r="I29" s="6"/>
      <c r="J29" s="6"/>
      <c r="K29" s="6"/>
      <c r="L29" s="6"/>
      <c r="M29" s="6"/>
      <c r="N29" s="6"/>
      <c r="O29" s="6"/>
    </row>
    <row r="30" spans="1:15" ht="30" customHeight="1" x14ac:dyDescent="0.3">
      <c r="A30" s="110" t="s">
        <v>60</v>
      </c>
      <c r="B30" s="109" t="s">
        <v>281</v>
      </c>
      <c r="C30" s="100">
        <v>730636674</v>
      </c>
      <c r="D30" s="100">
        <v>8000000</v>
      </c>
      <c r="E30" s="100">
        <f>D30+'[1]CAP. EXP. SUM'!$E$28</f>
        <v>198000000</v>
      </c>
      <c r="F30" s="100">
        <f t="shared" si="0"/>
        <v>532636674</v>
      </c>
      <c r="G30" s="6"/>
      <c r="H30" s="6"/>
      <c r="I30" s="6"/>
      <c r="J30" s="6"/>
      <c r="K30" s="6"/>
      <c r="L30" s="6"/>
      <c r="M30" s="6"/>
      <c r="N30" s="6"/>
      <c r="O30" s="6"/>
    </row>
    <row r="31" spans="1:15" ht="30" customHeight="1" x14ac:dyDescent="0.3">
      <c r="A31" s="110" t="s">
        <v>68</v>
      </c>
      <c r="B31" s="109" t="s">
        <v>69</v>
      </c>
      <c r="C31" s="100">
        <v>30000000</v>
      </c>
      <c r="D31" s="100"/>
      <c r="E31" s="100"/>
      <c r="F31" s="100">
        <f t="shared" si="0"/>
        <v>30000000</v>
      </c>
      <c r="G31" s="6"/>
      <c r="H31" s="6"/>
      <c r="I31" s="6"/>
      <c r="J31" s="6"/>
      <c r="K31" s="6"/>
      <c r="L31" s="6"/>
      <c r="M31" s="6"/>
      <c r="N31" s="6"/>
      <c r="O31" s="6"/>
    </row>
    <row r="32" spans="1:15" ht="30" customHeight="1" x14ac:dyDescent="0.3">
      <c r="A32" s="110" t="s">
        <v>75</v>
      </c>
      <c r="B32" s="109" t="s">
        <v>282</v>
      </c>
      <c r="C32" s="100">
        <v>135000000</v>
      </c>
      <c r="D32" s="100">
        <v>12000000</v>
      </c>
      <c r="E32" s="100">
        <f>D32</f>
        <v>12000000</v>
      </c>
      <c r="F32" s="100">
        <f t="shared" si="0"/>
        <v>123000000</v>
      </c>
      <c r="G32" s="2"/>
      <c r="H32" s="2"/>
      <c r="I32" s="2"/>
      <c r="J32" s="2"/>
      <c r="K32" s="2"/>
      <c r="L32" s="2"/>
      <c r="M32" s="2"/>
      <c r="N32" s="2"/>
      <c r="O32" s="2"/>
    </row>
    <row r="33" spans="1:15" ht="30" customHeight="1" x14ac:dyDescent="0.3">
      <c r="A33" s="110" t="s">
        <v>77</v>
      </c>
      <c r="B33" s="109" t="s">
        <v>283</v>
      </c>
      <c r="C33" s="100">
        <v>130000000</v>
      </c>
      <c r="D33" s="100"/>
      <c r="E33" s="100"/>
      <c r="F33" s="100">
        <f t="shared" si="0"/>
        <v>130000000</v>
      </c>
      <c r="G33" s="2"/>
      <c r="H33" s="2"/>
      <c r="I33" s="2"/>
      <c r="J33" s="2"/>
      <c r="K33" s="2"/>
      <c r="L33" s="2"/>
      <c r="M33" s="2"/>
      <c r="N33" s="2"/>
      <c r="O33" s="2"/>
    </row>
    <row r="34" spans="1:15" ht="30" customHeight="1" x14ac:dyDescent="0.3">
      <c r="A34" s="108" t="s">
        <v>73</v>
      </c>
      <c r="B34" s="109" t="s">
        <v>284</v>
      </c>
      <c r="C34" s="100">
        <v>789515966</v>
      </c>
      <c r="D34" s="100">
        <v>39900000</v>
      </c>
      <c r="E34" s="100">
        <f>D34+'[1]CAP. EXP. SUM'!$E$32</f>
        <v>113900000</v>
      </c>
      <c r="F34" s="100">
        <f t="shared" si="0"/>
        <v>675615966</v>
      </c>
      <c r="G34" s="3"/>
      <c r="H34" s="3"/>
      <c r="I34" s="3"/>
      <c r="J34" s="3"/>
      <c r="K34" s="3"/>
      <c r="L34" s="3"/>
      <c r="M34" s="3"/>
      <c r="N34" s="3"/>
      <c r="O34" s="3"/>
    </row>
    <row r="35" spans="1:15" ht="30" customHeight="1" x14ac:dyDescent="0.3">
      <c r="A35" s="110" t="s">
        <v>200</v>
      </c>
      <c r="B35" s="109" t="s">
        <v>285</v>
      </c>
      <c r="C35" s="100">
        <v>316500000</v>
      </c>
      <c r="D35" s="100"/>
      <c r="E35" s="100"/>
      <c r="F35" s="100">
        <f t="shared" si="0"/>
        <v>316500000</v>
      </c>
      <c r="G35" s="3"/>
      <c r="H35" s="3"/>
      <c r="I35" s="3"/>
      <c r="J35" s="3"/>
      <c r="K35" s="3"/>
      <c r="L35" s="3"/>
      <c r="M35" s="3"/>
      <c r="N35" s="3"/>
      <c r="O35" s="3"/>
    </row>
    <row r="36" spans="1:15" ht="30" customHeight="1" thickBot="1" x14ac:dyDescent="0.35">
      <c r="A36" s="113" t="s">
        <v>202</v>
      </c>
      <c r="B36" s="112" t="s">
        <v>289</v>
      </c>
      <c r="C36" s="105"/>
      <c r="D36" s="105"/>
      <c r="E36" s="105"/>
      <c r="F36" s="105">
        <f t="shared" si="0"/>
        <v>0</v>
      </c>
      <c r="G36" s="3"/>
      <c r="H36" s="3"/>
      <c r="I36" s="3"/>
      <c r="J36" s="3"/>
      <c r="K36" s="3"/>
      <c r="L36" s="3"/>
      <c r="M36" s="3"/>
      <c r="N36" s="3"/>
      <c r="O36" s="3"/>
    </row>
    <row r="37" spans="1:15" ht="30" customHeight="1" thickBot="1" x14ac:dyDescent="0.35">
      <c r="A37" s="207" t="s">
        <v>237</v>
      </c>
      <c r="B37" s="208"/>
      <c r="C37" s="106">
        <f>SUM(C26:C36)</f>
        <v>11325652640</v>
      </c>
      <c r="D37" s="106">
        <f>SUM(D26:D36)</f>
        <v>1061281769.02</v>
      </c>
      <c r="E37" s="106">
        <f>D37+'[1]CAP. EXP. SUM'!$E$35</f>
        <v>6380333744.0200005</v>
      </c>
      <c r="F37" s="106">
        <f t="shared" si="0"/>
        <v>4945318895.9799995</v>
      </c>
      <c r="G37" s="7"/>
      <c r="H37" s="7"/>
      <c r="I37" s="7"/>
      <c r="J37" s="7"/>
      <c r="K37" s="7"/>
      <c r="L37" s="7"/>
      <c r="M37" s="7"/>
      <c r="N37" s="7"/>
      <c r="O37" s="7"/>
    </row>
    <row r="38" spans="1:15" ht="30" customHeight="1" thickBot="1" x14ac:dyDescent="0.35">
      <c r="A38" s="113" t="s">
        <v>238</v>
      </c>
      <c r="B38" s="116" t="s">
        <v>286</v>
      </c>
      <c r="C38" s="105">
        <v>538261446</v>
      </c>
      <c r="D38" s="105">
        <v>16100000</v>
      </c>
      <c r="E38" s="117">
        <f>D38+'[1]CAP. EXP. SUM'!$E$36</f>
        <v>26600000</v>
      </c>
      <c r="F38" s="117">
        <f t="shared" si="0"/>
        <v>511661446</v>
      </c>
      <c r="G38" s="3"/>
      <c r="H38" s="3"/>
      <c r="I38" s="3"/>
      <c r="J38" s="3"/>
      <c r="K38" s="3"/>
      <c r="L38" s="3"/>
      <c r="M38" s="3"/>
      <c r="N38" s="3"/>
      <c r="O38" s="3"/>
    </row>
    <row r="39" spans="1:15" ht="30" customHeight="1" thickBot="1" x14ac:dyDescent="0.35">
      <c r="A39" s="207" t="s">
        <v>239</v>
      </c>
      <c r="B39" s="208"/>
      <c r="C39" s="106">
        <v>57687177764</v>
      </c>
      <c r="D39" s="106">
        <f>SUM(D10+D21+D25+D37+D38)</f>
        <v>7384721363.5699997</v>
      </c>
      <c r="E39" s="106">
        <f>D39+'[1]CAP. EXP. SUM'!$E$37</f>
        <v>16493589881.57</v>
      </c>
      <c r="F39" s="106">
        <f t="shared" si="0"/>
        <v>41193587882.43</v>
      </c>
      <c r="G39" s="5"/>
      <c r="H39" s="5"/>
      <c r="I39" s="5"/>
      <c r="J39" s="5"/>
      <c r="K39" s="5"/>
      <c r="L39" s="5"/>
      <c r="M39" s="5"/>
      <c r="N39" s="5"/>
      <c r="O39" s="5"/>
    </row>
  </sheetData>
  <mergeCells count="7">
    <mergeCell ref="A1:F1"/>
    <mergeCell ref="A39:B39"/>
    <mergeCell ref="A10:B10"/>
    <mergeCell ref="A21:B21"/>
    <mergeCell ref="A25:B25"/>
    <mergeCell ref="A37:B37"/>
    <mergeCell ref="A2:F2"/>
  </mergeCells>
  <printOptions horizontalCentered="1"/>
  <pageMargins left="0.7" right="0.7" top="0.75" bottom="0.75" header="0.3" footer="0.3"/>
  <pageSetup paperSize="9" scale="55" orientation="landscape" r:id="rId1"/>
  <rowBreaks count="1" manualBreakCount="1">
    <brk id="25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1DA98FFB-C88B-40DD-859E-D0C1601DA80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PERF. GEN. SUM</vt:lpstr>
      <vt:lpstr>REC. EXP. MIN &amp; DEPT</vt:lpstr>
      <vt:lpstr>REC. EXP. BOARD &amp; PARAST.</vt:lpstr>
      <vt:lpstr>CONSOL. REV. FUND. CH.</vt:lpstr>
      <vt:lpstr>Sheet7</vt:lpstr>
      <vt:lpstr>CAP. EXP. SUM</vt:lpstr>
      <vt:lpstr>'CAP. EXP. SUM'!Print_Area</vt:lpstr>
      <vt:lpstr>'PERF. GEN. SUM'!Print_Area</vt:lpstr>
      <vt:lpstr>'REC. EXP. BOARD &amp; PARAST.'!Print_Area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cp:lastPrinted>2020-10-28T00:48:01Z</cp:lastPrinted>
  <dcterms:created xsi:type="dcterms:W3CDTF">2020-04-14T10:38:26Z</dcterms:created>
  <dcterms:modified xsi:type="dcterms:W3CDTF">2020-10-28T00:50:55Z</dcterms:modified>
</cp:coreProperties>
</file>