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0" yWindow="-90" windowWidth="20730" windowHeight="11760" tabRatio="791" activeTab="3"/>
  </bookViews>
  <sheets>
    <sheet name="Grants" sheetId="1" r:id="rId1"/>
    <sheet name="Loans " sheetId="2" r:id="rId2"/>
    <sheet name="Revenue and Financing Page " sheetId="3" r:id="rId3"/>
    <sheet name="Expenditure  Page " sheetId="4" r:id="rId4"/>
    <sheet name="General Framework " sheetId="6" r:id="rId5"/>
    <sheet name="Sectoral Allocations" sheetId="5" r:id="rId6"/>
    <sheet name="Main Capital Allocations " sheetId="7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6" l="1"/>
  <c r="D10" i="6"/>
  <c r="F23" i="3" l="1"/>
  <c r="F8" i="6"/>
  <c r="F9" i="6"/>
  <c r="F10" i="6"/>
  <c r="F7" i="6"/>
  <c r="E14" i="4" l="1"/>
  <c r="E18" i="4" s="1"/>
  <c r="D14" i="4"/>
  <c r="D18" i="4" s="1"/>
  <c r="C10" i="2" l="1"/>
  <c r="C11" i="2"/>
  <c r="C12" i="2"/>
  <c r="C13" i="2"/>
  <c r="B14" i="2"/>
  <c r="C14" i="2" s="1"/>
  <c r="D34" i="3" l="1"/>
  <c r="D33" i="3"/>
  <c r="D30" i="3"/>
  <c r="D27" i="3"/>
  <c r="C34" i="3"/>
  <c r="C33" i="3"/>
  <c r="C32" i="3"/>
  <c r="C31" i="3"/>
  <c r="C30" i="3"/>
  <c r="C29" i="3"/>
  <c r="C28" i="3"/>
  <c r="C27" i="3"/>
  <c r="I19" i="5"/>
  <c r="B46" i="7"/>
  <c r="A43" i="7"/>
  <c r="A42" i="7"/>
  <c r="A41" i="7"/>
  <c r="A40" i="7"/>
  <c r="A39" i="7"/>
  <c r="A38" i="7"/>
  <c r="B40" i="7"/>
  <c r="B41" i="7"/>
  <c r="B42" i="7"/>
  <c r="B43" i="7"/>
  <c r="B39" i="7"/>
  <c r="B38" i="7"/>
  <c r="A2" i="7"/>
  <c r="A1" i="7"/>
  <c r="A2" i="6"/>
  <c r="H19" i="5"/>
  <c r="E17" i="3"/>
  <c r="A2" i="5"/>
  <c r="A1" i="5"/>
  <c r="A2" i="4"/>
  <c r="A1" i="4"/>
  <c r="A2" i="3"/>
  <c r="A1" i="3"/>
  <c r="A2" i="2" l="1"/>
  <c r="A1" i="2"/>
  <c r="C9" i="1"/>
  <c r="C10" i="1"/>
  <c r="B44" i="7" l="1"/>
  <c r="B45" i="7" s="1"/>
  <c r="D33" i="7"/>
  <c r="E19" i="5"/>
  <c r="C19" i="5"/>
  <c r="B19" i="5"/>
  <c r="D18" i="5"/>
  <c r="F18" i="5" s="1"/>
  <c r="D17" i="5"/>
  <c r="F17" i="5" s="1"/>
  <c r="D16" i="5"/>
  <c r="F16" i="5" s="1"/>
  <c r="D15" i="5"/>
  <c r="F15" i="5" s="1"/>
  <c r="D14" i="5"/>
  <c r="F14" i="5" s="1"/>
  <c r="D13" i="5"/>
  <c r="F13" i="5" s="1"/>
  <c r="D12" i="5"/>
  <c r="F12" i="5" s="1"/>
  <c r="D11" i="5"/>
  <c r="F11" i="5" s="1"/>
  <c r="D10" i="5"/>
  <c r="F10" i="5" s="1"/>
  <c r="D9" i="5"/>
  <c r="F9" i="5" s="1"/>
  <c r="D8" i="5"/>
  <c r="F8" i="5" s="1"/>
  <c r="D7" i="5"/>
  <c r="F7" i="5" s="1"/>
  <c r="D6" i="5"/>
  <c r="F6" i="5" s="1"/>
  <c r="B14" i="4"/>
  <c r="B47" i="7" s="1"/>
  <c r="E23" i="3"/>
  <c r="E25" i="3" s="1"/>
  <c r="F17" i="3"/>
  <c r="B25" i="2"/>
  <c r="C24" i="2"/>
  <c r="C23" i="2"/>
  <c r="C22" i="2"/>
  <c r="C21" i="2"/>
  <c r="C20" i="2"/>
  <c r="C19" i="2"/>
  <c r="C18" i="2"/>
  <c r="C9" i="2"/>
  <c r="C8" i="2"/>
  <c r="B27" i="1"/>
  <c r="C26" i="1"/>
  <c r="C25" i="1"/>
  <c r="C23" i="1"/>
  <c r="C22" i="1"/>
  <c r="C21" i="1"/>
  <c r="B17" i="1"/>
  <c r="C12" i="3" s="1"/>
  <c r="D28" i="3" s="1"/>
  <c r="C16" i="1"/>
  <c r="C15" i="1"/>
  <c r="C14" i="1"/>
  <c r="C13" i="1"/>
  <c r="C12" i="1"/>
  <c r="C11" i="1"/>
  <c r="C27" i="1" l="1"/>
  <c r="F19" i="5"/>
  <c r="F25" i="3"/>
  <c r="B18" i="4"/>
  <c r="B7" i="6" s="1"/>
  <c r="C7" i="6" s="1"/>
  <c r="C25" i="2"/>
  <c r="C19" i="3"/>
  <c r="D31" i="3" s="1"/>
  <c r="C20" i="3"/>
  <c r="D32" i="3" s="1"/>
  <c r="C13" i="3"/>
  <c r="D29" i="3" s="1"/>
  <c r="D19" i="5"/>
  <c r="C17" i="1"/>
  <c r="C9" i="4" l="1"/>
  <c r="D34" i="7"/>
  <c r="D35" i="7" s="1"/>
  <c r="B48" i="7"/>
  <c r="F21" i="5"/>
  <c r="F20" i="5" s="1"/>
  <c r="G20" i="5" s="1"/>
  <c r="C17" i="3"/>
  <c r="C10" i="4"/>
  <c r="C12" i="4"/>
  <c r="C18" i="4"/>
  <c r="C13" i="4"/>
  <c r="C11" i="4"/>
  <c r="C16" i="4"/>
  <c r="C8" i="4"/>
  <c r="C14" i="4"/>
  <c r="C23" i="3"/>
  <c r="G19" i="5" l="1"/>
  <c r="G15" i="5"/>
  <c r="G11" i="5"/>
  <c r="G7" i="5"/>
  <c r="G18" i="5"/>
  <c r="G14" i="5"/>
  <c r="G10" i="5"/>
  <c r="G6" i="5"/>
  <c r="G17" i="5"/>
  <c r="G13" i="5"/>
  <c r="G9" i="5"/>
  <c r="G21" i="5"/>
  <c r="G16" i="5"/>
  <c r="G12" i="5"/>
  <c r="G8" i="5"/>
  <c r="B8" i="6"/>
  <c r="B10" i="6" s="1"/>
  <c r="C10" i="6" s="1"/>
  <c r="C25" i="3"/>
  <c r="C8" i="6" l="1"/>
  <c r="D23" i="3"/>
  <c r="D19" i="3"/>
  <c r="E31" i="3" s="1"/>
  <c r="D7" i="3"/>
  <c r="D22" i="3"/>
  <c r="E34" i="3" s="1"/>
  <c r="D10" i="3"/>
  <c r="E27" i="3" s="1"/>
  <c r="D25" i="3"/>
  <c r="D20" i="3"/>
  <c r="E32" i="3" s="1"/>
  <c r="D13" i="3"/>
  <c r="E29" i="3" s="1"/>
  <c r="D8" i="3"/>
  <c r="D21" i="3"/>
  <c r="E33" i="3" s="1"/>
  <c r="D15" i="3"/>
  <c r="E30" i="3" s="1"/>
  <c r="D9" i="3"/>
  <c r="D12" i="3"/>
  <c r="E28" i="3" s="1"/>
  <c r="D17" i="3"/>
  <c r="C11" i="6" l="1"/>
  <c r="C9" i="6"/>
</calcChain>
</file>

<file path=xl/comments1.xml><?xml version="1.0" encoding="utf-8"?>
<comments xmlns="http://schemas.openxmlformats.org/spreadsheetml/2006/main">
  <authors>
    <author/>
  </authors>
  <commentList>
    <comment ref="D6" authorId="0">
      <text>
        <r>
          <rPr>
            <sz val="10"/>
            <color rgb="FF000000"/>
            <rFont val="Arial"/>
          </rPr>
          <t xml:space="preserve">Kristina M Aquino:
this column should be presented as a percentage number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>
      <text>
        <r>
          <rPr>
            <sz val="10"/>
            <color rgb="FF000000"/>
            <rFont val="Arial"/>
          </rPr>
          <t xml:space="preserve">Kristina M Aquino:
this column should be presented as a percentage number
</t>
        </r>
      </text>
    </comment>
  </commentList>
</comments>
</file>

<file path=xl/sharedStrings.xml><?xml version="1.0" encoding="utf-8"?>
<sst xmlns="http://schemas.openxmlformats.org/spreadsheetml/2006/main" count="220" uniqueCount="155">
  <si>
    <t xml:space="preserve">Domestic  Grants </t>
  </si>
  <si>
    <t>Where will the money come from?</t>
  </si>
  <si>
    <t xml:space="preserve">How will the Government source the loans: </t>
  </si>
  <si>
    <t>Project/Donor</t>
  </si>
  <si>
    <t>Domestic Loans</t>
  </si>
  <si>
    <t>Revenue</t>
  </si>
  <si>
    <t>Project/Institution</t>
  </si>
  <si>
    <t xml:space="preserve">Amount </t>
  </si>
  <si>
    <t xml:space="preserve">2019 Budget Target </t>
  </si>
  <si>
    <t>Internally Generated Revenue</t>
  </si>
  <si>
    <t>Statutory Allocation</t>
  </si>
  <si>
    <t>Value Added Tax</t>
  </si>
  <si>
    <t>Other Statutory Revenue</t>
  </si>
  <si>
    <t>Grant</t>
  </si>
  <si>
    <t>Domestic Grants</t>
  </si>
  <si>
    <t xml:space="preserve">Total Domestic Loans </t>
  </si>
  <si>
    <t>Foreign Grants</t>
  </si>
  <si>
    <t>Total Domestic Grants</t>
  </si>
  <si>
    <t>Foreign Loans</t>
  </si>
  <si>
    <t>Project/Insitution</t>
  </si>
  <si>
    <t xml:space="preserve">Foreign Grants </t>
  </si>
  <si>
    <t>Opening Balance</t>
  </si>
  <si>
    <t xml:space="preserve">Total Foreign Loans </t>
  </si>
  <si>
    <t xml:space="preserve">Total Foreign Grants </t>
  </si>
  <si>
    <t xml:space="preserve">Sales of Government Assets </t>
  </si>
  <si>
    <t xml:space="preserve">Other Deficit Financing Items </t>
  </si>
  <si>
    <t xml:space="preserve">Expenditure: Where does the Money go? </t>
  </si>
  <si>
    <t xml:space="preserve">Total Recurrent Expenditure </t>
  </si>
  <si>
    <t>Personnel Cost</t>
  </si>
  <si>
    <t>Overhead Cost</t>
  </si>
  <si>
    <t xml:space="preserve">Consolidated Revenue Charges </t>
  </si>
  <si>
    <t xml:space="preserve">Transfers </t>
  </si>
  <si>
    <t xml:space="preserve">Other Recurrent Expenditure </t>
  </si>
  <si>
    <t xml:space="preserve">Total Expenditure </t>
  </si>
  <si>
    <t xml:space="preserve">Total </t>
  </si>
  <si>
    <t>Top Capital Projects : 2019 Proposed Budget</t>
  </si>
  <si>
    <t xml:space="preserve">Project </t>
  </si>
  <si>
    <t>Line Ministry/Agency</t>
  </si>
  <si>
    <t xml:space="preserve">Location </t>
  </si>
  <si>
    <t>Total Top Capital Projects 2019</t>
  </si>
  <si>
    <t>Total Budget 2019</t>
  </si>
  <si>
    <t>% share of total top capital projects vs. total budget for 2019</t>
  </si>
  <si>
    <t>Other Capital Projects</t>
  </si>
  <si>
    <t>2019 Budget Target</t>
  </si>
  <si>
    <t>Amount Naira</t>
  </si>
  <si>
    <t>Amount Naira Billion</t>
  </si>
  <si>
    <t>How will the Government source the grants</t>
  </si>
  <si>
    <t>Total Budget Financing</t>
  </si>
  <si>
    <t xml:space="preserve">2018 Actual </t>
  </si>
  <si>
    <t>2018 Budget Target</t>
  </si>
  <si>
    <t>Expenditure</t>
  </si>
  <si>
    <t>Recurrent Expenditure</t>
  </si>
  <si>
    <t xml:space="preserve">2019  Percentage of Total Budgeted Expenditure </t>
  </si>
  <si>
    <t>2019  Percentage of Total Sources of Funds</t>
  </si>
  <si>
    <t>Interest Payments</t>
  </si>
  <si>
    <t>Budget Financing</t>
  </si>
  <si>
    <t>Overheads and Other Recurrent</t>
  </si>
  <si>
    <t>Total Budgeted Expenditure</t>
  </si>
  <si>
    <t>Capital Expenditure</t>
  </si>
  <si>
    <t>Total Expenditure</t>
  </si>
  <si>
    <t>General Framework</t>
  </si>
  <si>
    <t xml:space="preserve">Capital Projects over </t>
  </si>
  <si>
    <t>Total Capital</t>
  </si>
  <si>
    <t xml:space="preserve">Total Recurrent </t>
  </si>
  <si>
    <t xml:space="preserve">Total Capital Expenditure </t>
  </si>
  <si>
    <t>Percentage of Total Budgeted Expenditure</t>
  </si>
  <si>
    <t>Other MDA Expenditure</t>
  </si>
  <si>
    <t>Total Budget Revenue and Financing</t>
  </si>
  <si>
    <t>Budget Resource Envelope (Source of Funds)</t>
  </si>
  <si>
    <t>Total Budget Expenditure</t>
  </si>
  <si>
    <t>Budget Execution</t>
  </si>
  <si>
    <t>Budget Deficit</t>
  </si>
  <si>
    <t>Financing Gap</t>
  </si>
  <si>
    <t>Previous Year Actual</t>
  </si>
  <si>
    <t xml:space="preserve">Previous Year Budget Target </t>
  </si>
  <si>
    <t>Total Budget Revenue and Grants</t>
  </si>
  <si>
    <t>Total Revenue, Grant (including Opening Balance)</t>
  </si>
  <si>
    <t>2019 Approved Budget Billion Naira</t>
  </si>
  <si>
    <t>Budget Line Item</t>
  </si>
  <si>
    <t>2019 Approved Budget Naira</t>
  </si>
  <si>
    <t xml:space="preserve"> Top Sector or Ministry</t>
  </si>
  <si>
    <t>Budget Title: Budget of Consolidation</t>
  </si>
  <si>
    <t>UNIVERSAL BASIC EDUCATION</t>
  </si>
  <si>
    <t>ATASP1</t>
  </si>
  <si>
    <t>SFTAS</t>
  </si>
  <si>
    <t>IFAD-CASP</t>
  </si>
  <si>
    <t>AMERICAN FOUNDATION</t>
  </si>
  <si>
    <t>BESDA</t>
  </si>
  <si>
    <t>CBN/AADS/INTERVENTION</t>
  </si>
  <si>
    <t>CBN/MSMETD</t>
  </si>
  <si>
    <t>COMMERCIAL BANK LOAN FOR SOLID MINIRAL SEC</t>
  </si>
  <si>
    <t>BOI REAL SECTOR FUNDS</t>
  </si>
  <si>
    <t>BANK LOAN FOR HOTELS REHABILITATION</t>
  </si>
  <si>
    <t>JAIZ BANK LOAN FOR EMPOWERMENT</t>
  </si>
  <si>
    <t>WORLD BANK LOAN FOR CSDP</t>
  </si>
  <si>
    <t>RAAMP</t>
  </si>
  <si>
    <t>MINISTRY OF HEALTH</t>
  </si>
  <si>
    <t>MINISTRY OF EDUCATION</t>
  </si>
  <si>
    <t>SAVE ONE MILLION LIVES</t>
  </si>
  <si>
    <t>GOVERNMENT HOUSE</t>
  </si>
  <si>
    <t>CABINET AFFAIRS DEPARTMENT</t>
  </si>
  <si>
    <t>MINISTRY OF FINANCE</t>
  </si>
  <si>
    <t>SECONDARY SCHOOLS MANAGEMENT BOARD</t>
  </si>
  <si>
    <t>STATE UNIVERSAL BASIC EDUCATION BOARD {SUBEB}</t>
  </si>
  <si>
    <t>KEBBI STATE UNIVERSITY ALEIRO</t>
  </si>
  <si>
    <t>STATE HOUSE OF ASSEMBLY</t>
  </si>
  <si>
    <t>MINISTRY OF JUSTICE</t>
  </si>
  <si>
    <t>SHARIA COURT</t>
  </si>
  <si>
    <t>MINISTRY OF HIGHER EDUCATION</t>
  </si>
  <si>
    <t>ADMINISTRATION DEPARTMENT</t>
  </si>
  <si>
    <t>P</t>
  </si>
  <si>
    <t>Purchase of Fertilizer</t>
  </si>
  <si>
    <t>Ministry of Agriculture</t>
  </si>
  <si>
    <t>Purchase of Fertilizer {Moroco}</t>
  </si>
  <si>
    <t>Ministyr of Commerce &amp; Industry</t>
  </si>
  <si>
    <t>Provision of Electrification of Towns &amp; Villages</t>
  </si>
  <si>
    <t xml:space="preserve">Ministry of Water Resources </t>
  </si>
  <si>
    <t>All the 21 LGAs</t>
  </si>
  <si>
    <t>Rehabilitation of Roads</t>
  </si>
  <si>
    <t>Ministry of Works and Transport</t>
  </si>
  <si>
    <t>Statewide</t>
  </si>
  <si>
    <t>State/Rural Roads</t>
  </si>
  <si>
    <t>Rehabilitation and Construction of Rural Roads</t>
  </si>
  <si>
    <t>Constituency Projects</t>
  </si>
  <si>
    <t>Rehabilitation of Kebbi Hotels {Nationwide}</t>
  </si>
  <si>
    <t>Abuja, Kaduna, Zinari B/Kebbi &amp; Argungu.</t>
  </si>
  <si>
    <t>Construction of Bridges</t>
  </si>
  <si>
    <t>Rehabilitation,copletion,maintenance of primary institution</t>
  </si>
  <si>
    <t>Ministry of Education</t>
  </si>
  <si>
    <t>Provision of Labs to Secondry Schools</t>
  </si>
  <si>
    <t>School Feeding Programme</t>
  </si>
  <si>
    <t>Kebbi State Scholarship Fees</t>
  </si>
  <si>
    <t>Ministry of Higher Education</t>
  </si>
  <si>
    <t>Improvement of Hospital Structure in the State</t>
  </si>
  <si>
    <t>Ministry of Health</t>
  </si>
  <si>
    <t>Construction of Borehole Schemes</t>
  </si>
  <si>
    <t>Water Supply and Rural Electricity Across the State</t>
  </si>
  <si>
    <t>Land Acquisition and Payment of Compensation</t>
  </si>
  <si>
    <t>Ministry of Lands and Housing</t>
  </si>
  <si>
    <t>Construction of Mosque and Islamic Schools</t>
  </si>
  <si>
    <t>Cabinet and Political Affairs, Office Of the (SSG)</t>
  </si>
  <si>
    <t>Construction of Mosque and Rehabilitation</t>
  </si>
  <si>
    <t>Provision for Special Services (Security)</t>
  </si>
  <si>
    <t>Conduct of Election (State)</t>
  </si>
  <si>
    <t>Governors Forum (General)</t>
  </si>
  <si>
    <t>Grant to Pilgrims Board</t>
  </si>
  <si>
    <t>Provision For SEMA</t>
  </si>
  <si>
    <t>Real Sector Funds (Support Facility)</t>
  </si>
  <si>
    <t>Payment of Outstanding Liabilities</t>
  </si>
  <si>
    <t>Micro Finance Banks</t>
  </si>
  <si>
    <t>Ministry of Budget and Economic Planing</t>
  </si>
  <si>
    <t>Ministry of Finance</t>
  </si>
  <si>
    <t>KEBBI STATE CITIZENS BUDGET 2019</t>
  </si>
  <si>
    <t>CARI MATCHING GRANT FOR RICE PRODUCTION</t>
  </si>
  <si>
    <t>Kebbi  State Citizens Budget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</si>
</sst>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#,##0.0"/>
  </numFmts>
  <fonts count="21">
    <font>
      <sz val="10"/>
      <color rgb="FF000000"/>
      <name val="Arial"/>
    </font>
    <font>
      <sz val="10"/>
      <name val="Nunito"/>
    </font>
    <font>
      <sz val="11"/>
      <name val="Nunito"/>
    </font>
    <font>
      <b/>
      <sz val="11"/>
      <name val="Nunito"/>
    </font>
    <font>
      <sz val="10"/>
      <name val="Arial"/>
    </font>
    <font>
      <b/>
      <sz val="10"/>
      <name val="Nunito"/>
    </font>
    <font>
      <sz val="11"/>
      <color rgb="FF000000"/>
      <name val="Nunito"/>
    </font>
    <font>
      <sz val="10"/>
      <name val="Overlock"/>
    </font>
    <font>
      <sz val="12"/>
      <name val="Overlock"/>
    </font>
    <font>
      <sz val="11"/>
      <name val="Calibri"/>
    </font>
    <font>
      <sz val="12"/>
      <name val="Arial Narrow"/>
    </font>
    <font>
      <b/>
      <sz val="10"/>
      <name val="Arial"/>
    </font>
    <font>
      <sz val="10"/>
      <name val="Arial"/>
    </font>
    <font>
      <sz val="12"/>
      <color rgb="FF000000"/>
      <name val="Arial Narrow"/>
    </font>
    <font>
      <sz val="11"/>
      <color rgb="FF000000"/>
      <name val="Calibri"/>
    </font>
    <font>
      <b/>
      <sz val="12"/>
      <color rgb="FF000000"/>
      <name val="Arial Narrow"/>
    </font>
    <font>
      <sz val="10"/>
      <color rgb="FF000000"/>
      <name val="Arial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2"/>
      <name val="Nunito"/>
    </font>
    <font>
      <sz val="11"/>
      <color theme="1"/>
      <name val="Nunito"/>
    </font>
  </fonts>
  <fills count="13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E6B8AF"/>
        <bgColor rgb="FFE6B8A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rgb="FFE6B8AF"/>
      </patternFill>
    </fill>
    <fill>
      <patternFill patternType="solid">
        <fgColor theme="8" tint="0.79998168889431442"/>
        <bgColor rgb="FFE6B8A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rgb="FFD9EAD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46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3" fillId="2" borderId="1" xfId="0" applyFont="1" applyFill="1" applyBorder="1"/>
    <xf numFmtId="0" fontId="3" fillId="0" borderId="1" xfId="0" applyFont="1" applyBorder="1"/>
    <xf numFmtId="2" fontId="4" fillId="0" borderId="0" xfId="0" applyNumberFormat="1" applyFont="1"/>
    <xf numFmtId="0" fontId="2" fillId="0" borderId="0" xfId="0" applyFont="1"/>
    <xf numFmtId="0" fontId="1" fillId="0" borderId="0" xfId="0" applyFont="1" applyAlignment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4" fontId="1" fillId="0" borderId="0" xfId="0" applyNumberFormat="1" applyFont="1"/>
    <xf numFmtId="0" fontId="5" fillId="0" borderId="0" xfId="0" applyFont="1"/>
    <xf numFmtId="4" fontId="5" fillId="0" borderId="1" xfId="0" applyNumberFormat="1" applyFont="1" applyBorder="1" applyAlignment="1"/>
    <xf numFmtId="4" fontId="5" fillId="0" borderId="1" xfId="0" applyNumberFormat="1" applyFont="1" applyBorder="1"/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wrapText="1"/>
    </xf>
    <xf numFmtId="164" fontId="9" fillId="0" borderId="7" xfId="0" applyNumberFormat="1" applyFont="1" applyBorder="1" applyAlignment="1"/>
    <xf numFmtId="164" fontId="9" fillId="0" borderId="0" xfId="0" applyNumberFormat="1" applyFont="1" applyAlignment="1"/>
    <xf numFmtId="49" fontId="10" fillId="0" borderId="0" xfId="0" applyNumberFormat="1" applyFont="1" applyAlignment="1"/>
    <xf numFmtId="0" fontId="10" fillId="0" borderId="0" xfId="0" applyFont="1" applyAlignment="1"/>
    <xf numFmtId="164" fontId="10" fillId="4" borderId="5" xfId="0" applyNumberFormat="1" applyFont="1" applyFill="1" applyBorder="1" applyAlignment="1">
      <alignment horizontal="right"/>
    </xf>
    <xf numFmtId="0" fontId="11" fillId="0" borderId="1" xfId="0" applyFont="1" applyBorder="1" applyAlignment="1"/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0" fontId="4" fillId="0" borderId="0" xfId="0" applyNumberFormat="1" applyFont="1"/>
    <xf numFmtId="4" fontId="13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0" fontId="3" fillId="3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/>
    <xf numFmtId="4" fontId="4" fillId="5" borderId="1" xfId="0" applyNumberFormat="1" applyFont="1" applyFill="1" applyBorder="1" applyAlignment="1"/>
    <xf numFmtId="2" fontId="4" fillId="5" borderId="1" xfId="0" applyNumberFormat="1" applyFont="1" applyFill="1" applyBorder="1"/>
    <xf numFmtId="167" fontId="2" fillId="3" borderId="1" xfId="1" applyNumberFormat="1" applyFont="1" applyFill="1" applyBorder="1" applyAlignment="1"/>
    <xf numFmtId="167" fontId="3" fillId="5" borderId="1" xfId="1" applyNumberFormat="1" applyFont="1" applyFill="1" applyBorder="1"/>
    <xf numFmtId="4" fontId="17" fillId="5" borderId="1" xfId="0" applyNumberFormat="1" applyFont="1" applyFill="1" applyBorder="1" applyAlignment="1"/>
    <xf numFmtId="2" fontId="17" fillId="5" borderId="1" xfId="0" applyNumberFormat="1" applyFont="1" applyFill="1" applyBorder="1"/>
    <xf numFmtId="3" fontId="2" fillId="3" borderId="1" xfId="0" applyNumberFormat="1" applyFont="1" applyFill="1" applyBorder="1" applyAlignment="1"/>
    <xf numFmtId="167" fontId="3" fillId="7" borderId="1" xfId="1" applyNumberFormat="1" applyFont="1" applyFill="1" applyBorder="1"/>
    <xf numFmtId="3" fontId="3" fillId="7" borderId="1" xfId="0" applyNumberFormat="1" applyFont="1" applyFill="1" applyBorder="1"/>
    <xf numFmtId="167" fontId="2" fillId="3" borderId="1" xfId="1" applyNumberFormat="1" applyFont="1" applyFill="1" applyBorder="1"/>
    <xf numFmtId="167" fontId="2" fillId="0" borderId="1" xfId="1" applyNumberFormat="1" applyFont="1" applyBorder="1"/>
    <xf numFmtId="4" fontId="18" fillId="6" borderId="8" xfId="0" applyNumberFormat="1" applyFont="1" applyFill="1" applyBorder="1" applyAlignment="1"/>
    <xf numFmtId="167" fontId="2" fillId="8" borderId="1" xfId="1" applyNumberFormat="1" applyFont="1" applyFill="1" applyBorder="1"/>
    <xf numFmtId="0" fontId="2" fillId="0" borderId="1" xfId="0" applyFont="1" applyFill="1" applyBorder="1" applyAlignment="1">
      <alignment wrapText="1"/>
    </xf>
    <xf numFmtId="3" fontId="2" fillId="3" borderId="1" xfId="0" applyNumberFormat="1" applyFont="1" applyFill="1" applyBorder="1" applyAlignment="1">
      <alignment wrapText="1"/>
    </xf>
    <xf numFmtId="3" fontId="2" fillId="0" borderId="1" xfId="0" applyNumberFormat="1" applyFont="1" applyBorder="1"/>
    <xf numFmtId="165" fontId="2" fillId="0" borderId="1" xfId="0" applyNumberFormat="1" applyFont="1" applyBorder="1" applyAlignment="1">
      <alignment wrapText="1"/>
    </xf>
    <xf numFmtId="165" fontId="2" fillId="5" borderId="1" xfId="0" applyNumberFormat="1" applyFont="1" applyFill="1" applyBorder="1" applyAlignment="1">
      <alignment wrapText="1"/>
    </xf>
    <xf numFmtId="165" fontId="3" fillId="5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167" fontId="2" fillId="7" borderId="1" xfId="1" applyNumberFormat="1" applyFont="1" applyFill="1" applyBorder="1" applyAlignment="1"/>
    <xf numFmtId="167" fontId="3" fillId="7" borderId="1" xfId="1" applyNumberFormat="1" applyFont="1" applyFill="1" applyBorder="1" applyAlignment="1"/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wrapText="1"/>
    </xf>
    <xf numFmtId="3" fontId="3" fillId="7" borderId="1" xfId="0" applyNumberFormat="1" applyFont="1" applyFill="1" applyBorder="1" applyAlignment="1">
      <alignment wrapText="1"/>
    </xf>
    <xf numFmtId="166" fontId="3" fillId="7" borderId="1" xfId="1" applyNumberFormat="1" applyFont="1" applyFill="1" applyBorder="1" applyAlignment="1">
      <alignment wrapText="1"/>
    </xf>
    <xf numFmtId="166" fontId="2" fillId="7" borderId="1" xfId="1" applyNumberFormat="1" applyFont="1" applyFill="1" applyBorder="1" applyAlignment="1">
      <alignment wrapText="1"/>
    </xf>
    <xf numFmtId="167" fontId="3" fillId="7" borderId="1" xfId="1" applyNumberFormat="1" applyFont="1" applyFill="1" applyBorder="1" applyAlignment="1">
      <alignment wrapText="1"/>
    </xf>
    <xf numFmtId="3" fontId="3" fillId="8" borderId="1" xfId="0" applyNumberFormat="1" applyFont="1" applyFill="1" applyBorder="1" applyAlignment="1">
      <alignment wrapText="1"/>
    </xf>
    <xf numFmtId="0" fontId="5" fillId="0" borderId="0" xfId="0" applyFont="1" applyAlignment="1">
      <alignment vertical="top" wrapText="1"/>
    </xf>
    <xf numFmtId="0" fontId="7" fillId="8" borderId="1" xfId="0" applyFont="1" applyFill="1" applyBorder="1" applyAlignment="1">
      <alignment wrapText="1"/>
    </xf>
    <xf numFmtId="0" fontId="11" fillId="0" borderId="9" xfId="0" applyFont="1" applyBorder="1" applyAlignment="1"/>
    <xf numFmtId="0" fontId="12" fillId="0" borderId="10" xfId="0" applyFont="1" applyBorder="1" applyAlignment="1">
      <alignment vertical="center" wrapText="1"/>
    </xf>
    <xf numFmtId="167" fontId="3" fillId="7" borderId="11" xfId="1" applyNumberFormat="1" applyFont="1" applyFill="1" applyBorder="1" applyAlignment="1">
      <alignment wrapText="1"/>
    </xf>
    <xf numFmtId="0" fontId="11" fillId="0" borderId="12" xfId="0" applyFont="1" applyBorder="1" applyAlignment="1"/>
    <xf numFmtId="3" fontId="3" fillId="8" borderId="13" xfId="0" applyNumberFormat="1" applyFont="1" applyFill="1" applyBorder="1" applyAlignment="1">
      <alignment wrapText="1"/>
    </xf>
    <xf numFmtId="0" fontId="11" fillId="0" borderId="14" xfId="0" applyFont="1" applyBorder="1" applyAlignment="1"/>
    <xf numFmtId="0" fontId="12" fillId="0" borderId="15" xfId="0" applyFont="1" applyBorder="1" applyAlignment="1">
      <alignment vertical="center" wrapText="1"/>
    </xf>
    <xf numFmtId="3" fontId="7" fillId="3" borderId="1" xfId="0" applyNumberFormat="1" applyFont="1" applyFill="1" applyBorder="1" applyAlignment="1">
      <alignment wrapText="1"/>
    </xf>
    <xf numFmtId="166" fontId="3" fillId="5" borderId="16" xfId="0" applyNumberFormat="1" applyFont="1" applyFill="1" applyBorder="1"/>
    <xf numFmtId="167" fontId="3" fillId="8" borderId="13" xfId="0" applyNumberFormat="1" applyFont="1" applyFill="1" applyBorder="1" applyAlignment="1">
      <alignment wrapText="1"/>
    </xf>
    <xf numFmtId="3" fontId="7" fillId="8" borderId="1" xfId="0" applyNumberFormat="1" applyFont="1" applyFill="1" applyBorder="1" applyAlignment="1">
      <alignment wrapText="1"/>
    </xf>
    <xf numFmtId="167" fontId="3" fillId="7" borderId="6" xfId="1" applyNumberFormat="1" applyFont="1" applyFill="1" applyBorder="1" applyAlignment="1">
      <alignment wrapText="1"/>
    </xf>
    <xf numFmtId="0" fontId="17" fillId="0" borderId="1" xfId="0" applyFont="1" applyBorder="1" applyAlignment="1"/>
    <xf numFmtId="167" fontId="3" fillId="8" borderId="11" xfId="1" applyNumberFormat="1" applyFont="1" applyFill="1" applyBorder="1" applyAlignment="1">
      <alignment wrapText="1"/>
    </xf>
    <xf numFmtId="0" fontId="19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wrapText="1"/>
    </xf>
    <xf numFmtId="3" fontId="2" fillId="7" borderId="1" xfId="1" applyNumberFormat="1" applyFont="1" applyFill="1" applyBorder="1" applyAlignment="1">
      <alignment wrapText="1"/>
    </xf>
    <xf numFmtId="3" fontId="6" fillId="3" borderId="1" xfId="1" applyNumberFormat="1" applyFont="1" applyFill="1" applyBorder="1" applyAlignment="1">
      <alignment wrapText="1"/>
    </xf>
    <xf numFmtId="3" fontId="3" fillId="7" borderId="1" xfId="1" applyNumberFormat="1" applyFont="1" applyFill="1" applyBorder="1" applyAlignment="1">
      <alignment wrapText="1"/>
    </xf>
    <xf numFmtId="0" fontId="2" fillId="6" borderId="1" xfId="0" applyFont="1" applyFill="1" applyBorder="1"/>
    <xf numFmtId="167" fontId="2" fillId="6" borderId="1" xfId="1" applyNumberFormat="1" applyFont="1" applyFill="1" applyBorder="1"/>
    <xf numFmtId="167" fontId="3" fillId="6" borderId="17" xfId="1" applyNumberFormat="1" applyFont="1" applyFill="1" applyBorder="1"/>
    <xf numFmtId="3" fontId="3" fillId="7" borderId="18" xfId="0" applyNumberFormat="1" applyFont="1" applyFill="1" applyBorder="1" applyAlignment="1">
      <alignment wrapText="1"/>
    </xf>
    <xf numFmtId="0" fontId="3" fillId="0" borderId="12" xfId="0" applyFont="1" applyBorder="1" applyAlignment="1">
      <alignment horizontal="left" wrapText="1"/>
    </xf>
    <xf numFmtId="168" fontId="3" fillId="7" borderId="11" xfId="0" applyNumberFormat="1" applyFont="1" applyFill="1" applyBorder="1" applyAlignment="1">
      <alignment wrapText="1"/>
    </xf>
    <xf numFmtId="0" fontId="3" fillId="0" borderId="19" xfId="0" applyFont="1" applyBorder="1" applyAlignment="1">
      <alignment horizontal="left" wrapText="1"/>
    </xf>
    <xf numFmtId="3" fontId="3" fillId="8" borderId="20" xfId="0" applyNumberFormat="1" applyFont="1" applyFill="1" applyBorder="1" applyAlignment="1">
      <alignment wrapText="1"/>
    </xf>
    <xf numFmtId="168" fontId="3" fillId="7" borderId="20" xfId="0" applyNumberFormat="1" applyFont="1" applyFill="1" applyBorder="1" applyAlignment="1">
      <alignment wrapText="1"/>
    </xf>
    <xf numFmtId="0" fontId="5" fillId="9" borderId="8" xfId="0" applyFont="1" applyFill="1" applyBorder="1" applyAlignment="1">
      <alignment vertical="top" wrapText="1"/>
    </xf>
    <xf numFmtId="3" fontId="2" fillId="7" borderId="18" xfId="0" applyNumberFormat="1" applyFont="1" applyFill="1" applyBorder="1" applyAlignment="1">
      <alignment wrapText="1"/>
    </xf>
    <xf numFmtId="0" fontId="5" fillId="10" borderId="1" xfId="0" applyFont="1" applyFill="1" applyBorder="1" applyAlignment="1">
      <alignment wrapText="1"/>
    </xf>
    <xf numFmtId="167" fontId="0" fillId="0" borderId="0" xfId="0" applyNumberFormat="1" applyFont="1" applyAlignment="1"/>
    <xf numFmtId="4" fontId="4" fillId="11" borderId="1" xfId="0" applyNumberFormat="1" applyFont="1" applyFill="1" applyBorder="1" applyAlignment="1"/>
    <xf numFmtId="4" fontId="4" fillId="12" borderId="1" xfId="0" applyNumberFormat="1" applyFont="1" applyFill="1" applyBorder="1" applyAlignment="1"/>
    <xf numFmtId="167" fontId="3" fillId="3" borderId="1" xfId="0" applyNumberFormat="1" applyFont="1" applyFill="1" applyBorder="1" applyAlignment="1">
      <alignment wrapText="1"/>
    </xf>
    <xf numFmtId="43" fontId="3" fillId="5" borderId="1" xfId="1" applyFont="1" applyFill="1" applyBorder="1" applyAlignment="1">
      <alignment wrapText="1"/>
    </xf>
    <xf numFmtId="43" fontId="2" fillId="3" borderId="1" xfId="1" applyFont="1" applyFill="1" applyBorder="1" applyAlignment="1">
      <alignment horizontal="right" wrapText="1"/>
    </xf>
    <xf numFmtId="43" fontId="3" fillId="7" borderId="1" xfId="1" applyNumberFormat="1" applyFont="1" applyFill="1" applyBorder="1"/>
    <xf numFmtId="43" fontId="3" fillId="3" borderId="1" xfId="0" applyNumberFormat="1" applyFont="1" applyFill="1" applyBorder="1" applyAlignment="1">
      <alignment wrapText="1"/>
    </xf>
    <xf numFmtId="43" fontId="20" fillId="3" borderId="21" xfId="1" applyFont="1" applyFill="1" applyBorder="1" applyAlignment="1">
      <alignment wrapText="1"/>
    </xf>
    <xf numFmtId="4" fontId="2" fillId="3" borderId="5" xfId="0" applyNumberFormat="1" applyFont="1" applyFill="1" applyBorder="1" applyAlignment="1">
      <alignment wrapText="1"/>
    </xf>
    <xf numFmtId="43" fontId="2" fillId="7" borderId="2" xfId="0" applyNumberFormat="1" applyFont="1" applyFill="1" applyBorder="1" applyAlignment="1">
      <alignment wrapText="1"/>
    </xf>
    <xf numFmtId="3" fontId="2" fillId="3" borderId="5" xfId="0" applyNumberFormat="1" applyFont="1" applyFill="1" applyBorder="1" applyAlignment="1">
      <alignment wrapText="1"/>
    </xf>
    <xf numFmtId="167" fontId="3" fillId="6" borderId="22" xfId="1" applyNumberFormat="1" applyFont="1" applyFill="1" applyBorder="1"/>
    <xf numFmtId="0" fontId="3" fillId="2" borderId="2" xfId="0" applyFont="1" applyFill="1" applyBorder="1"/>
    <xf numFmtId="0" fontId="0" fillId="0" borderId="8" xfId="0" applyFont="1" applyBorder="1" applyAlignment="1"/>
    <xf numFmtId="0" fontId="2" fillId="0" borderId="8" xfId="0" applyFont="1" applyBorder="1"/>
    <xf numFmtId="0" fontId="3" fillId="0" borderId="8" xfId="0" applyFont="1" applyBorder="1"/>
    <xf numFmtId="0" fontId="2" fillId="0" borderId="8" xfId="0" applyFont="1" applyBorder="1" applyAlignment="1"/>
    <xf numFmtId="0" fontId="3" fillId="0" borderId="8" xfId="0" applyFont="1" applyBorder="1" applyAlignment="1"/>
    <xf numFmtId="0" fontId="2" fillId="2" borderId="2" xfId="0" applyFont="1" applyFill="1" applyBorder="1"/>
    <xf numFmtId="0" fontId="3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1" fillId="0" borderId="8" xfId="0" applyFont="1" applyBorder="1"/>
    <xf numFmtId="0" fontId="2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4" fontId="3" fillId="3" borderId="23" xfId="0" applyNumberFormat="1" applyFont="1" applyFill="1" applyBorder="1" applyAlignment="1">
      <alignment horizontal="center" vertical="center" wrapText="1"/>
    </xf>
    <xf numFmtId="4" fontId="3" fillId="3" borderId="24" xfId="0" applyNumberFormat="1" applyFont="1" applyFill="1" applyBorder="1" applyAlignment="1">
      <alignment horizontal="center" vertical="center" wrapText="1"/>
    </xf>
    <xf numFmtId="4" fontId="3" fillId="3" borderId="25" xfId="0" applyNumberFormat="1" applyFont="1" applyFill="1" applyBorder="1" applyAlignment="1">
      <alignment horizontal="center" vertical="center" wrapText="1"/>
    </xf>
    <xf numFmtId="4" fontId="18" fillId="6" borderId="8" xfId="0" applyNumberFormat="1" applyFont="1" applyFill="1" applyBorder="1" applyAlignment="1">
      <alignment horizontal="center" vertical="center" wrapText="1"/>
    </xf>
    <xf numFmtId="4" fontId="18" fillId="6" borderId="23" xfId="0" applyNumberFormat="1" applyFont="1" applyFill="1" applyBorder="1" applyAlignment="1">
      <alignment horizontal="center" vertical="center" wrapText="1"/>
    </xf>
    <xf numFmtId="4" fontId="18" fillId="6" borderId="24" xfId="0" applyNumberFormat="1" applyFont="1" applyFill="1" applyBorder="1" applyAlignment="1">
      <alignment horizontal="center" vertical="center" wrapText="1"/>
    </xf>
    <xf numFmtId="4" fontId="18" fillId="6" borderId="25" xfId="0" applyNumberFormat="1" applyFont="1" applyFill="1" applyBorder="1" applyAlignment="1">
      <alignment horizontal="center" vertical="center" wrapText="1"/>
    </xf>
    <xf numFmtId="4" fontId="18" fillId="6" borderId="23" xfId="0" applyNumberFormat="1" applyFont="1" applyFill="1" applyBorder="1" applyAlignment="1">
      <alignment horizontal="center" vertical="center"/>
    </xf>
    <xf numFmtId="4" fontId="18" fillId="6" borderId="24" xfId="0" applyNumberFormat="1" applyFont="1" applyFill="1" applyBorder="1" applyAlignment="1">
      <alignment horizontal="center" vertical="center"/>
    </xf>
    <xf numFmtId="4" fontId="18" fillId="6" borderId="2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2019 Budget Revenue and Financing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'Revenue and Financing Page '!$C$27:$C$34</c:f>
              <c:strCache>
                <c:ptCount val="8"/>
                <c:pt idx="0">
                  <c:v>Other Statutory Revenue</c:v>
                </c:pt>
                <c:pt idx="1">
                  <c:v>Domestic Grants</c:v>
                </c:pt>
                <c:pt idx="2">
                  <c:v>Foreign Grants</c:v>
                </c:pt>
                <c:pt idx="3">
                  <c:v>Opening Balance</c:v>
                </c:pt>
                <c:pt idx="4">
                  <c:v>Domestic Loans</c:v>
                </c:pt>
                <c:pt idx="5">
                  <c:v>Foreign Loans</c:v>
                </c:pt>
                <c:pt idx="6">
                  <c:v>Sales of Government Assets </c:v>
                </c:pt>
                <c:pt idx="7">
                  <c:v>Other Deficit Financing Items </c:v>
                </c:pt>
              </c:strCache>
            </c:strRef>
          </c:cat>
          <c:val>
            <c:numRef>
              <c:f>'Revenue and Financing Page '!$D$27:$D$34</c:f>
              <c:numCache>
                <c:formatCode>_(* #,##0_);_(* \(#,##0\);_(* "-"??_);_(@_)</c:formatCode>
                <c:ptCount val="8"/>
                <c:pt idx="0">
                  <c:v>21443976609</c:v>
                </c:pt>
                <c:pt idx="1">
                  <c:v>1704000000</c:v>
                </c:pt>
                <c:pt idx="2">
                  <c:v>17356824700</c:v>
                </c:pt>
                <c:pt idx="3">
                  <c:v>19936086956</c:v>
                </c:pt>
                <c:pt idx="4">
                  <c:v>13750000000</c:v>
                </c:pt>
                <c:pt idx="5">
                  <c:v>10835144951</c:v>
                </c:pt>
                <c:pt idx="6">
                  <c:v>0</c:v>
                </c:pt>
                <c:pt idx="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E3-47AE-824A-EC2FF20CA573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692672"/>
        <c:axId val="164406976"/>
      </c:barChart>
      <c:catAx>
        <c:axId val="62569267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164406976"/>
        <c:crosses val="autoZero"/>
        <c:auto val="1"/>
        <c:lblAlgn val="ctr"/>
        <c:lblOffset val="100"/>
        <c:noMultiLvlLbl val="1"/>
      </c:catAx>
      <c:valAx>
        <c:axId val="1644069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Naira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crossAx val="625692672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500" b="0"/>
            </a:pPr>
            <a:r>
              <a:rPr lang="en-US" sz="1500" b="0" i="0" baseline="0">
                <a:effectLst/>
              </a:rPr>
              <a:t>2019 Budget Revenue and Financing</a:t>
            </a:r>
            <a:endParaRPr lang="en-US" sz="1500">
              <a:effectLst/>
            </a:endParaRPr>
          </a:p>
        </c:rich>
      </c:tx>
      <c:layout>
        <c:manualLayout>
          <c:xMode val="edge"/>
          <c:yMode val="edge"/>
          <c:x val="0.1419111111111111"/>
          <c:y val="2.156334231805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23351817621688E-2"/>
          <c:y val="0.1520575022461815"/>
          <c:w val="0.56423906346272334"/>
          <c:h val="0.82278526504941596"/>
        </c:manualLayout>
      </c:layout>
      <c:pieChart>
        <c:varyColors val="1"/>
        <c:ser>
          <c:idx val="1"/>
          <c:order val="0"/>
          <c:cat>
            <c:strRef>
              <c:f>'Revenue and Financing Page '!$C$27:$C$34</c:f>
              <c:strCache>
                <c:ptCount val="8"/>
                <c:pt idx="0">
                  <c:v>Other Statutory Revenue</c:v>
                </c:pt>
                <c:pt idx="1">
                  <c:v>Domestic Grants</c:v>
                </c:pt>
                <c:pt idx="2">
                  <c:v>Foreign Grants</c:v>
                </c:pt>
                <c:pt idx="3">
                  <c:v>Opening Balance</c:v>
                </c:pt>
                <c:pt idx="4">
                  <c:v>Domestic Loans</c:v>
                </c:pt>
                <c:pt idx="5">
                  <c:v>Foreign Loans</c:v>
                </c:pt>
                <c:pt idx="6">
                  <c:v>Sales of Government Assets </c:v>
                </c:pt>
                <c:pt idx="7">
                  <c:v>Other Deficit Financing Items </c:v>
                </c:pt>
              </c:strCache>
            </c:strRef>
          </c:cat>
          <c:val>
            <c:numRef>
              <c:f>'Revenue and Financing Page '!$E$27:$E$34</c:f>
              <c:numCache>
                <c:formatCode>_(* #,##0_);_(* \(#,##0\);_(* "-"??_);_(@_)</c:formatCode>
                <c:ptCount val="8"/>
                <c:pt idx="0">
                  <c:v>14.157969102809254</c:v>
                </c:pt>
                <c:pt idx="1">
                  <c:v>1.1250329074254666</c:v>
                </c:pt>
                <c:pt idx="2">
                  <c:v>11.459506429527671</c:v>
                </c:pt>
                <c:pt idx="3">
                  <c:v>13.162414243424648</c:v>
                </c:pt>
                <c:pt idx="4">
                  <c:v>9.0781704677817885</c:v>
                </c:pt>
                <c:pt idx="5">
                  <c:v>7.1536940296947735</c:v>
                </c:pt>
                <c:pt idx="6">
                  <c:v>0</c:v>
                </c:pt>
                <c:pt idx="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A7-4D16-9382-53B09C689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 xmlns:c16r2="http://schemas.microsoft.com/office/drawing/2015/06/chart">
          <c:ext xmlns:c15="http://schemas.microsoft.com/office/drawing/2012/chart" uri="{02D57815-91ED-43cb-92C2-25804820EDAC}">
            <c15:filteredPieSeries>
              <c15:ser>
                <c:idx val="0"/>
                <c:order val="0"/>
                <c:spPr>
                  <a:solidFill>
                    <a:srgbClr val="3366CC"/>
                  </a:solidFill>
                </c:spPr>
                <c:cat>
                  <c:strRef>
                    <c:extLst>
                      <c:ext uri="{02D57815-91ED-43cb-92C2-25804820EDAC}">
                        <c15:formulaRef>
                          <c15:sqref>'Revenue and Financing Page '!$C$27:$C$34</c15:sqref>
                        </c15:formulaRef>
                      </c:ext>
                    </c:extLst>
                    <c:strCache>
                      <c:ptCount val="11"/>
                      <c:pt idx="0">
                        <c:v>Internally Generated Revenue</c:v>
                      </c:pt>
                      <c:pt idx="1">
                        <c:v>Statutory Allocation</c:v>
                      </c:pt>
                      <c:pt idx="2">
                        <c:v>Value Added Tax</c:v>
                      </c:pt>
                      <c:pt idx="3">
                        <c:v>Other Statutory Revenue</c:v>
                      </c:pt>
                      <c:pt idx="4">
                        <c:v>Domestic Grants</c:v>
                      </c:pt>
                      <c:pt idx="5">
                        <c:v>Foreign Grants</c:v>
                      </c:pt>
                      <c:pt idx="6">
                        <c:v>Opening Balance</c:v>
                      </c:pt>
                      <c:pt idx="7">
                        <c:v>Domestic Loans</c:v>
                      </c:pt>
                      <c:pt idx="8">
                        <c:v>Foreign Loans</c:v>
                      </c:pt>
                      <c:pt idx="9">
                        <c:v>Sales of Government Assets </c:v>
                      </c:pt>
                      <c:pt idx="10">
                        <c:v>Other Deficit Financing Items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'Revenue and Financing Page '!$D$27:$D$34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10948286241</c:v>
                      </c:pt>
                      <c:pt idx="1">
                        <c:v>44193755228</c:v>
                      </c:pt>
                      <c:pt idx="2">
                        <c:v>11294161553</c:v>
                      </c:pt>
                      <c:pt idx="3">
                        <c:v>21443976609</c:v>
                      </c:pt>
                      <c:pt idx="4">
                        <c:v>1704000000</c:v>
                      </c:pt>
                      <c:pt idx="5">
                        <c:v>17356824700</c:v>
                      </c:pt>
                      <c:pt idx="6">
                        <c:v>11871231987</c:v>
                      </c:pt>
                      <c:pt idx="7">
                        <c:v>13750000000</c:v>
                      </c:pt>
                      <c:pt idx="8">
                        <c:v>18900000000</c:v>
                      </c:pt>
                      <c:pt idx="9">
                        <c:v>0</c:v>
                      </c:pt>
                      <c:pt idx="10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DA7-4D16-9382-53B09C689D0D}"/>
                  </c:ext>
                </c:extLst>
              </c15:ser>
            </c15:filteredPieSeries>
          </c:ext>
        </c:extLst>
      </c:pieChart>
    </c:plotArea>
    <c:legend>
      <c:legendPos val="r"/>
      <c:layout>
        <c:manualLayout>
          <c:xMode val="edge"/>
          <c:yMode val="edge"/>
          <c:x val="0.6133328083989501"/>
          <c:y val="0.19822625945341737"/>
          <c:w val="0.37333385826771653"/>
          <c:h val="0.71486809431839893"/>
        </c:manualLayout>
      </c:layout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2019 Budgeted Expenditure</a:t>
            </a:r>
          </a:p>
        </c:rich>
      </c:tx>
      <c:layout/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'Expenditure  Page '!$C$6</c:f>
              <c:strCache>
                <c:ptCount val="1"/>
                <c:pt idx="0">
                  <c:v>2019  Percentage of Total Budgeted Expenditure </c:v>
                </c:pt>
              </c:strCache>
            </c:strRef>
          </c:tx>
          <c:cat>
            <c:strRef>
              <c:f>('Expenditure  Page '!$A$8:$A$13,'Expenditure  Page '!$A$16)</c:f>
              <c:strCache>
                <c:ptCount val="7"/>
                <c:pt idx="0">
                  <c:v>Personnel Cost</c:v>
                </c:pt>
                <c:pt idx="1">
                  <c:v>Overhead Cost</c:v>
                </c:pt>
                <c:pt idx="2">
                  <c:v>Consolidated Revenue Charges </c:v>
                </c:pt>
                <c:pt idx="3">
                  <c:v>Transfers </c:v>
                </c:pt>
                <c:pt idx="4">
                  <c:v>Interest Payments</c:v>
                </c:pt>
                <c:pt idx="5">
                  <c:v>Other Recurrent Expenditure </c:v>
                </c:pt>
                <c:pt idx="6">
                  <c:v>Total Capital Expenditure 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'Expenditure  Page '!$A$7:$A$16</c15:sqref>
                  </c15:fullRef>
                </c:ext>
              </c:extLst>
            </c:strRef>
          </c:cat>
          <c:val>
            <c:numRef>
              <c:f>('Expenditure  Page '!$C$8:$C$13,'Expenditure  Page '!$C$16)</c:f>
              <c:numCache>
                <c:formatCode>0.0</c:formatCode>
                <c:ptCount val="7"/>
                <c:pt idx="0">
                  <c:v>5.7104657001162265</c:v>
                </c:pt>
                <c:pt idx="1">
                  <c:v>6.1902575769891488</c:v>
                </c:pt>
                <c:pt idx="2">
                  <c:v>10.197457344238634</c:v>
                </c:pt>
                <c:pt idx="3">
                  <c:v>0</c:v>
                </c:pt>
                <c:pt idx="4">
                  <c:v>0</c:v>
                </c:pt>
                <c:pt idx="5">
                  <c:v>8.9836174487870313</c:v>
                </c:pt>
                <c:pt idx="6">
                  <c:v>68.918201929868957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'Expenditure  Page '!$C$7:$C$16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824-4B5E-968B-2394F2554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 xmlns:c16r2="http://schemas.microsoft.com/office/drawing/2015/06/chart"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'Expenditure  Page '!$B$6</c15:sqref>
                        </c15:formulaRef>
                      </c:ext>
                    </c:extLst>
                    <c:strCache>
                      <c:ptCount val="1"/>
                      <c:pt idx="0">
                        <c:v>2019 Budget Target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DC3912"/>
                    </a:solidFill>
                  </c:spPr>
                  <c:extLst>
                    <c:ext xmlns:c16="http://schemas.microsoft.com/office/drawing/2014/chart" uri="{C3380CC4-5D6E-409C-BE32-E72D297353CC}">
                      <c16:uniqueId val="{00000001-621A-48D7-A129-613F02F1B446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FF9900"/>
                    </a:solidFill>
                  </c:spPr>
                  <c:extLst>
                    <c:ext xmlns:c16="http://schemas.microsoft.com/office/drawing/2014/chart" uri="{C3380CC4-5D6E-409C-BE32-E72D297353CC}">
                      <c16:uniqueId val="{00000003-621A-48D7-A129-613F02F1B446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'Expenditure  Page '!$A$7:$A$16</c15:sqref>
                        </c15:fullRef>
                        <c15:formulaRef>
                          <c15:sqref>('Expenditure  Page '!$A$8:$A$13,'Expenditure  Page '!$A$16)</c15:sqref>
                        </c15:formulaRef>
                      </c:ext>
                    </c:extLst>
                    <c:strCache>
                      <c:ptCount val="7"/>
                      <c:pt idx="0">
                        <c:v>Personnel Cost</c:v>
                      </c:pt>
                      <c:pt idx="1">
                        <c:v>Overhead Cost</c:v>
                      </c:pt>
                      <c:pt idx="2">
                        <c:v>Consolidated Revenue Charges </c:v>
                      </c:pt>
                      <c:pt idx="3">
                        <c:v>Transfers </c:v>
                      </c:pt>
                      <c:pt idx="4">
                        <c:v>Interest Payments</c:v>
                      </c:pt>
                      <c:pt idx="5">
                        <c:v>Other Recurrent Expenditure </c:v>
                      </c:pt>
                      <c:pt idx="6">
                        <c:v>Total Capital Expenditure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'Expenditure  Page '!$B$7:$B$16</c15:sqref>
                        </c15:fullRef>
                        <c15:formulaRef>
                          <c15:sqref>('Expenditure  Page '!$B$8:$B$13,'Expenditure  Page '!$B$16)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8679199049</c:v>
                      </c:pt>
                      <c:pt idx="1">
                        <c:v>9378004555</c:v>
                      </c:pt>
                      <c:pt idx="2">
                        <c:v>15445296933</c:v>
                      </c:pt>
                      <c:pt idx="5">
                        <c:v>13274685883</c:v>
                      </c:pt>
                      <c:pt idx="6">
                        <c:v>104485049818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'Expenditure  Page '!$B$7</c15:sqref>
                        <c15:spPr xmlns:c15="http://schemas.microsoft.com/office/drawing/2012/chart">
                          <a:solidFill>
                            <a:srgbClr val="3366CC"/>
                          </a:solidFill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6-D824-4B5E-968B-2394F2554057}"/>
                  </c:ext>
                </c:extLst>
              </c15:ser>
            </c15:filteredPieSeries>
          </c:ext>
        </c:extLst>
      </c:pie3DChart>
    </c:plotArea>
    <c:legend>
      <c:legendPos val="r"/>
      <c:layout/>
      <c:overlay val="0"/>
    </c:legend>
    <c:plotVisOnly val="1"/>
    <c:dispBlanksAs val="zero"/>
    <c:showDLblsOverMax val="1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2019 Budgeted Expenditure</a:t>
            </a:r>
          </a:p>
        </c:rich>
      </c:tx>
      <c:layout>
        <c:manualLayout>
          <c:xMode val="edge"/>
          <c:yMode val="edge"/>
          <c:x val="0.26072213473315842"/>
          <c:y val="2.15633423180593E-2"/>
        </c:manualLayout>
      </c:layout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'Expenditure  Page '!$B$6</c:f>
              <c:strCache>
                <c:ptCount val="1"/>
                <c:pt idx="0">
                  <c:v>2019 Budget Target 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('Expenditure  Page '!$A$8:$A$13,'Expenditure  Page '!$A$16)</c:f>
              <c:strCache>
                <c:ptCount val="7"/>
                <c:pt idx="0">
                  <c:v>Personnel Cost</c:v>
                </c:pt>
                <c:pt idx="1">
                  <c:v>Overhead Cost</c:v>
                </c:pt>
                <c:pt idx="2">
                  <c:v>Consolidated Revenue Charges </c:v>
                </c:pt>
                <c:pt idx="3">
                  <c:v>Transfers </c:v>
                </c:pt>
                <c:pt idx="4">
                  <c:v>Interest Payments</c:v>
                </c:pt>
                <c:pt idx="5">
                  <c:v>Other Recurrent Expenditure </c:v>
                </c:pt>
                <c:pt idx="6">
                  <c:v>Total Capital Expenditure 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'Expenditure  Page '!$A$7:$A$16</c15:sqref>
                  </c15:fullRef>
                </c:ext>
              </c:extLst>
            </c:strRef>
          </c:cat>
          <c:val>
            <c:numRef>
              <c:f>('Expenditure  Page '!$B$8:$B$13,'Expenditure  Page '!$B$16)</c:f>
              <c:numCache>
                <c:formatCode>#,##0</c:formatCode>
                <c:ptCount val="7"/>
                <c:pt idx="0">
                  <c:v>8649199049</c:v>
                </c:pt>
                <c:pt idx="1">
                  <c:v>9375902555</c:v>
                </c:pt>
                <c:pt idx="2">
                  <c:v>15445296933</c:v>
                </c:pt>
                <c:pt idx="3">
                  <c:v>0</c:v>
                </c:pt>
                <c:pt idx="4">
                  <c:v>0</c:v>
                </c:pt>
                <c:pt idx="5">
                  <c:v>13606787883</c:v>
                </c:pt>
                <c:pt idx="6">
                  <c:v>104385049818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'Expenditure  Page '!$B$7:$B$16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35-4E2B-843A-2EA9667F443C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6251264"/>
        <c:axId val="1644110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'Expenditure  Page '!$C$6</c15:sqref>
                        </c15:formulaRef>
                      </c:ext>
                    </c:extLst>
                    <c:strCache>
                      <c:ptCount val="1"/>
                      <c:pt idx="0">
                        <c:v>2019  Percentage of Total Budgeted Expenditure 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'Expenditure  Page '!$A$7:$A$16</c15:sqref>
                        </c15:fullRef>
                        <c15:formulaRef>
                          <c15:sqref>('Expenditure  Page '!$A$8:$A$13,'Expenditure  Page '!$A$16)</c15:sqref>
                        </c15:formulaRef>
                      </c:ext>
                    </c:extLst>
                    <c:strCache>
                      <c:ptCount val="7"/>
                      <c:pt idx="0">
                        <c:v>Personnel Cost</c:v>
                      </c:pt>
                      <c:pt idx="1">
                        <c:v>Overhead Cost</c:v>
                      </c:pt>
                      <c:pt idx="2">
                        <c:v>Consolidated Revenue Charges </c:v>
                      </c:pt>
                      <c:pt idx="3">
                        <c:v>Transfers </c:v>
                      </c:pt>
                      <c:pt idx="4">
                        <c:v>Interest Payments</c:v>
                      </c:pt>
                      <c:pt idx="5">
                        <c:v>Other Recurrent Expenditure </c:v>
                      </c:pt>
                      <c:pt idx="6">
                        <c:v>Total Capital Expenditure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'Expenditure  Page '!$C$7:$C$16</c15:sqref>
                        </c15:fullRef>
                        <c15:formulaRef>
                          <c15:sqref>('Expenditure  Page '!$C$8:$C$13,'Expenditure  Page '!$C$16)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5.7378492245373911</c:v>
                      </c:pt>
                      <c:pt idx="1">
                        <c:v>6.1998320190403637</c:v>
                      </c:pt>
                      <c:pt idx="2">
                        <c:v>10.210940494558047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8.7759418432193872</c:v>
                      </c:pt>
                      <c:pt idx="6">
                        <c:v>69.075436418644813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335-4E2B-843A-2EA9667F443C}"/>
                  </c:ext>
                </c:extLst>
              </c15:ser>
            </c15:filteredBarSeries>
          </c:ext>
        </c:extLst>
      </c:barChart>
      <c:catAx>
        <c:axId val="62625126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164411008"/>
        <c:crosses val="autoZero"/>
        <c:auto val="1"/>
        <c:lblAlgn val="ctr"/>
        <c:lblOffset val="100"/>
        <c:noMultiLvlLbl val="1"/>
      </c:catAx>
      <c:valAx>
        <c:axId val="1644110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Naira</a:t>
                </a:r>
              </a:p>
            </c:rich>
          </c:tx>
          <c:layout/>
          <c:overlay val="0"/>
        </c:title>
        <c:numFmt formatCode="#,##0" sourceLinked="0"/>
        <c:majorTickMark val="cross"/>
        <c:minorTickMark val="cross"/>
        <c:tickLblPos val="nextTo"/>
        <c:spPr>
          <a:ln w="47625">
            <a:noFill/>
          </a:ln>
        </c:spPr>
        <c:crossAx val="626251264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2019 Budget General Framework</a:t>
            </a:r>
          </a:p>
          <a:p>
            <a:pPr>
              <a:defRPr/>
            </a:pPr>
            <a:r>
              <a:rPr lang="en-US"/>
              <a:t>Billion Naira</a:t>
            </a:r>
          </a:p>
        </c:rich>
      </c:tx>
      <c:layout>
        <c:manualLayout>
          <c:xMode val="edge"/>
          <c:yMode val="edge"/>
          <c:x val="0.31463984783928778"/>
          <c:y val="1.851851851851851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'General Framework '!$C$6</c:f>
              <c:strCache>
                <c:ptCount val="1"/>
                <c:pt idx="0">
                  <c:v>2019 Approved Budget Billion Naira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810-4BC0-8F9C-619D3B7187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810-4BC0-8F9C-619D3B71874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0810-4BC0-8F9C-619D3B71874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810-4BC0-8F9C-619D3B718749}"/>
              </c:ext>
            </c:extLst>
          </c:dPt>
          <c:dLbls>
            <c:dLbl>
              <c:idx val="0"/>
              <c:layout>
                <c:manualLayout>
                  <c:x val="2.2148394241417292E-3"/>
                  <c:y val="-0.291666666666666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810-4BC0-8F9C-619D3B718749}"/>
                </c:ext>
              </c:extLst>
            </c:dLbl>
            <c:dLbl>
              <c:idx val="1"/>
              <c:layout>
                <c:manualLayout>
                  <c:x val="0"/>
                  <c:y val="-0.27314814814814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810-4BC0-8F9C-619D3B718749}"/>
                </c:ext>
              </c:extLst>
            </c:dLbl>
            <c:dLbl>
              <c:idx val="2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810-4BC0-8F9C-619D3B718749}"/>
                </c:ext>
              </c:extLst>
            </c:dLbl>
            <c:dLbl>
              <c:idx val="3"/>
              <c:layout>
                <c:manualLayout>
                  <c:x val="0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810-4BC0-8F9C-619D3B718749}"/>
                </c:ext>
              </c:extLst>
            </c:dLbl>
            <c:dLbl>
              <c:idx val="4"/>
              <c:layout>
                <c:manualLayout>
                  <c:x val="-1.6241968148437466E-16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810-4BC0-8F9C-619D3B718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 Framework '!$A$7:$A$11</c:f>
              <c:strCache>
                <c:ptCount val="5"/>
                <c:pt idx="0">
                  <c:v>Total Budget Expenditure</c:v>
                </c:pt>
                <c:pt idx="1">
                  <c:v>Total Budget Revenue and Grants</c:v>
                </c:pt>
                <c:pt idx="2">
                  <c:v>Budget Deficit</c:v>
                </c:pt>
                <c:pt idx="3">
                  <c:v>Total Budget Financing</c:v>
                </c:pt>
                <c:pt idx="4">
                  <c:v>Financing Gap</c:v>
                </c:pt>
              </c:strCache>
            </c:strRef>
          </c:cat>
          <c:val>
            <c:numRef>
              <c:f>'General Framework '!$C$7:$C$11</c:f>
              <c:numCache>
                <c:formatCode>#,##0.0</c:formatCode>
                <c:ptCount val="5"/>
                <c:pt idx="0">
                  <c:v>151.462236238</c:v>
                </c:pt>
                <c:pt idx="1">
                  <c:v>126.877091287</c:v>
                </c:pt>
                <c:pt idx="2">
                  <c:v>24.585144951</c:v>
                </c:pt>
                <c:pt idx="3">
                  <c:v>151.462236238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10-4BC0-8F9C-619D3B7187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6250752"/>
        <c:axId val="6266803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'General Framework '!$B$6</c15:sqref>
                        </c15:formulaRef>
                      </c:ext>
                    </c:extLst>
                    <c:strCache>
                      <c:ptCount val="1"/>
                      <c:pt idx="0">
                        <c:v>2019 Approved Budget Naira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'General Framework '!$A$7:$A$11</c15:sqref>
                        </c15:formulaRef>
                      </c:ext>
                    </c:extLst>
                    <c:strCache>
                      <c:ptCount val="5"/>
                      <c:pt idx="0">
                        <c:v>Total Budget Expenditure</c:v>
                      </c:pt>
                      <c:pt idx="1">
                        <c:v>Total Budget Revenue and Grants</c:v>
                      </c:pt>
                      <c:pt idx="2">
                        <c:v>Budget Deficit</c:v>
                      </c:pt>
                      <c:pt idx="3">
                        <c:v>Total Budget Financing</c:v>
                      </c:pt>
                      <c:pt idx="4">
                        <c:v>Financing Gap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'General Framework '!$B$7:$B$11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151262236238</c:v>
                      </c:pt>
                      <c:pt idx="1">
                        <c:v>118812236318</c:v>
                      </c:pt>
                      <c:pt idx="2">
                        <c:v>32449999920</c:v>
                      </c:pt>
                      <c:pt idx="3" formatCode="_(* #,##0_);_(* \(#,##0\);_(* &quot;-&quot;??_);_(@_)">
                        <c:v>32650000000</c:v>
                      </c:pt>
                      <c:pt idx="4">
                        <c:v>-200000080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10-4BC0-8F9C-619D3B718749}"/>
                  </c:ext>
                </c:extLst>
              </c15:ser>
            </c15:filteredBarSeries>
          </c:ext>
        </c:extLst>
      </c:barChart>
      <c:catAx>
        <c:axId val="6262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26680384"/>
        <c:crosses val="autoZero"/>
        <c:auto val="1"/>
        <c:lblAlgn val="ctr"/>
        <c:lblOffset val="100"/>
        <c:noMultiLvlLbl val="0"/>
      </c:catAx>
      <c:valAx>
        <c:axId val="62668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2625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Top MDA 2019 Budgeted Expenditure Allocation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562432195975503"/>
          <c:y val="9.4546483576345389E-2"/>
          <c:w val="0.44725319335083114"/>
          <c:h val="0.40391847245509405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'Sectoral Allocations'!$B$4:$B$5</c:f>
              <c:strCache>
                <c:ptCount val="1"/>
                <c:pt idx="0">
                  <c:v>2019 Budget Target Personnel Cost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'Sectoral Allocations'!$A$6:$A$18</c:f>
              <c:strCache>
                <c:ptCount val="13"/>
                <c:pt idx="0">
                  <c:v>MINISTRY OF HEALTH</c:v>
                </c:pt>
                <c:pt idx="1">
                  <c:v>MINISTRY OF EDUCATION</c:v>
                </c:pt>
                <c:pt idx="2">
                  <c:v>GOVERNMENT HOUSE</c:v>
                </c:pt>
                <c:pt idx="3">
                  <c:v>CABINET AFFAIRS DEPARTMENT</c:v>
                </c:pt>
                <c:pt idx="4">
                  <c:v>MINISTRY OF FINANCE</c:v>
                </c:pt>
                <c:pt idx="5">
                  <c:v>SECONDARY SCHOOLS MANAGEMENT BOARD</c:v>
                </c:pt>
                <c:pt idx="6">
                  <c:v>STATE UNIVERSAL BASIC EDUCATION BOARD {SUBEB}</c:v>
                </c:pt>
                <c:pt idx="7">
                  <c:v>KEBBI STATE UNIVERSITY ALEIRO</c:v>
                </c:pt>
                <c:pt idx="8">
                  <c:v>STATE HOUSE OF ASSEMBLY</c:v>
                </c:pt>
                <c:pt idx="9">
                  <c:v>MINISTRY OF JUSTICE</c:v>
                </c:pt>
                <c:pt idx="10">
                  <c:v>SHARIA COURT</c:v>
                </c:pt>
                <c:pt idx="11">
                  <c:v>MINISTRY OF HIGHER EDUCATION</c:v>
                </c:pt>
                <c:pt idx="12">
                  <c:v>ADMINISTRATION DEPARTMENT</c:v>
                </c:pt>
              </c:strCache>
            </c:strRef>
          </c:cat>
          <c:val>
            <c:numRef>
              <c:f>'Sectoral Allocations'!$B$6:$B$18</c:f>
              <c:numCache>
                <c:formatCode>#,##0</c:formatCode>
                <c:ptCount val="13"/>
                <c:pt idx="0">
                  <c:v>3314750000</c:v>
                </c:pt>
                <c:pt idx="1">
                  <c:v>317000000</c:v>
                </c:pt>
                <c:pt idx="2">
                  <c:v>47201440</c:v>
                </c:pt>
                <c:pt idx="3">
                  <c:v>600000000</c:v>
                </c:pt>
                <c:pt idx="4">
                  <c:v>430900000</c:v>
                </c:pt>
                <c:pt idx="5">
                  <c:v>1500000000</c:v>
                </c:pt>
                <c:pt idx="6">
                  <c:v>1655000000</c:v>
                </c:pt>
                <c:pt idx="7">
                  <c:v>1788000000</c:v>
                </c:pt>
                <c:pt idx="8">
                  <c:v>148129184</c:v>
                </c:pt>
                <c:pt idx="9">
                  <c:v>99981499</c:v>
                </c:pt>
                <c:pt idx="10">
                  <c:v>475000000</c:v>
                </c:pt>
                <c:pt idx="11">
                  <c:v>400000000</c:v>
                </c:pt>
                <c:pt idx="12">
                  <c:v>217000000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99-4C45-AD1D-68FE7A89CC8A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'Sectoral Allocations'!$C$4:$C$5</c:f>
              <c:strCache>
                <c:ptCount val="1"/>
                <c:pt idx="0">
                  <c:v>2019 Budget Target Overheads and Other Recurrent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'Sectoral Allocations'!$A$6:$A$18</c:f>
              <c:strCache>
                <c:ptCount val="13"/>
                <c:pt idx="0">
                  <c:v>MINISTRY OF HEALTH</c:v>
                </c:pt>
                <c:pt idx="1">
                  <c:v>MINISTRY OF EDUCATION</c:v>
                </c:pt>
                <c:pt idx="2">
                  <c:v>GOVERNMENT HOUSE</c:v>
                </c:pt>
                <c:pt idx="3">
                  <c:v>CABINET AFFAIRS DEPARTMENT</c:v>
                </c:pt>
                <c:pt idx="4">
                  <c:v>MINISTRY OF FINANCE</c:v>
                </c:pt>
                <c:pt idx="5">
                  <c:v>SECONDARY SCHOOLS MANAGEMENT BOARD</c:v>
                </c:pt>
                <c:pt idx="6">
                  <c:v>STATE UNIVERSAL BASIC EDUCATION BOARD {SUBEB}</c:v>
                </c:pt>
                <c:pt idx="7">
                  <c:v>KEBBI STATE UNIVERSITY ALEIRO</c:v>
                </c:pt>
                <c:pt idx="8">
                  <c:v>STATE HOUSE OF ASSEMBLY</c:v>
                </c:pt>
                <c:pt idx="9">
                  <c:v>MINISTRY OF JUSTICE</c:v>
                </c:pt>
                <c:pt idx="10">
                  <c:v>SHARIA COURT</c:v>
                </c:pt>
                <c:pt idx="11">
                  <c:v>MINISTRY OF HIGHER EDUCATION</c:v>
                </c:pt>
                <c:pt idx="12">
                  <c:v>ADMINISTRATION DEPARTMENT</c:v>
                </c:pt>
              </c:strCache>
            </c:strRef>
          </c:cat>
          <c:val>
            <c:numRef>
              <c:f>'Sectoral Allocations'!$C$6:$C$18</c:f>
              <c:numCache>
                <c:formatCode>#,##0</c:formatCode>
                <c:ptCount val="13"/>
                <c:pt idx="0">
                  <c:v>779400000</c:v>
                </c:pt>
                <c:pt idx="1">
                  <c:v>1200440000</c:v>
                </c:pt>
                <c:pt idx="2">
                  <c:v>2105081070</c:v>
                </c:pt>
                <c:pt idx="3">
                  <c:v>2230000000</c:v>
                </c:pt>
                <c:pt idx="4">
                  <c:v>337651634</c:v>
                </c:pt>
                <c:pt idx="5">
                  <c:v>160000000</c:v>
                </c:pt>
                <c:pt idx="6">
                  <c:v>310000000</c:v>
                </c:pt>
                <c:pt idx="7">
                  <c:v>278000000</c:v>
                </c:pt>
                <c:pt idx="8">
                  <c:v>1624530779</c:v>
                </c:pt>
                <c:pt idx="9">
                  <c:v>703300000</c:v>
                </c:pt>
                <c:pt idx="10">
                  <c:v>247000000</c:v>
                </c:pt>
                <c:pt idx="11">
                  <c:v>110000000</c:v>
                </c:pt>
                <c:pt idx="12">
                  <c:v>263923308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99-4C45-AD1D-68FE7A89CC8A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'Sectoral Allocations'!$E$4:$E$5</c:f>
              <c:strCache>
                <c:ptCount val="1"/>
                <c:pt idx="0">
                  <c:v>2019 Budget Target Capital Expenditure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'Sectoral Allocations'!$A$6:$A$18</c:f>
              <c:strCache>
                <c:ptCount val="13"/>
                <c:pt idx="0">
                  <c:v>MINISTRY OF HEALTH</c:v>
                </c:pt>
                <c:pt idx="1">
                  <c:v>MINISTRY OF EDUCATION</c:v>
                </c:pt>
                <c:pt idx="2">
                  <c:v>GOVERNMENT HOUSE</c:v>
                </c:pt>
                <c:pt idx="3">
                  <c:v>CABINET AFFAIRS DEPARTMENT</c:v>
                </c:pt>
                <c:pt idx="4">
                  <c:v>MINISTRY OF FINANCE</c:v>
                </c:pt>
                <c:pt idx="5">
                  <c:v>SECONDARY SCHOOLS MANAGEMENT BOARD</c:v>
                </c:pt>
                <c:pt idx="6">
                  <c:v>STATE UNIVERSAL BASIC EDUCATION BOARD {SUBEB}</c:v>
                </c:pt>
                <c:pt idx="7">
                  <c:v>KEBBI STATE UNIVERSITY ALEIRO</c:v>
                </c:pt>
                <c:pt idx="8">
                  <c:v>STATE HOUSE OF ASSEMBLY</c:v>
                </c:pt>
                <c:pt idx="9">
                  <c:v>MINISTRY OF JUSTICE</c:v>
                </c:pt>
                <c:pt idx="10">
                  <c:v>SHARIA COURT</c:v>
                </c:pt>
                <c:pt idx="11">
                  <c:v>MINISTRY OF HIGHER EDUCATION</c:v>
                </c:pt>
                <c:pt idx="12">
                  <c:v>ADMINISTRATION DEPARTMENT</c:v>
                </c:pt>
              </c:strCache>
            </c:strRef>
          </c:cat>
          <c:val>
            <c:numRef>
              <c:f>'Sectoral Allocations'!$E$6:$E$18</c:f>
              <c:numCache>
                <c:formatCode>#,##0</c:formatCode>
                <c:ptCount val="13"/>
                <c:pt idx="0">
                  <c:v>4000000000</c:v>
                </c:pt>
                <c:pt idx="1">
                  <c:v>15536872200</c:v>
                </c:pt>
                <c:pt idx="2">
                  <c:v>0</c:v>
                </c:pt>
                <c:pt idx="3">
                  <c:v>15620120643</c:v>
                </c:pt>
                <c:pt idx="4">
                  <c:v>3392000000</c:v>
                </c:pt>
                <c:pt idx="5">
                  <c:v>0</c:v>
                </c:pt>
                <c:pt idx="6">
                  <c:v>3600000000</c:v>
                </c:pt>
                <c:pt idx="7">
                  <c:v>520000000</c:v>
                </c:pt>
                <c:pt idx="8">
                  <c:v>675000000</c:v>
                </c:pt>
                <c:pt idx="9">
                  <c:v>110000000</c:v>
                </c:pt>
                <c:pt idx="10">
                  <c:v>490000000</c:v>
                </c:pt>
                <c:pt idx="11">
                  <c:v>5297000000</c:v>
                </c:pt>
                <c:pt idx="12">
                  <c:v>637000000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799-4C45-AD1D-68FE7A89CC8A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6994688"/>
        <c:axId val="626682112"/>
      </c:barChart>
      <c:catAx>
        <c:axId val="62699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Top Sector or Ministry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626682112"/>
        <c:crosses val="autoZero"/>
        <c:auto val="1"/>
        <c:lblAlgn val="ctr"/>
        <c:lblOffset val="100"/>
        <c:noMultiLvlLbl val="1"/>
      </c:catAx>
      <c:valAx>
        <c:axId val="6266821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#,##0" sourceLinked="1"/>
        <c:majorTickMark val="cross"/>
        <c:minorTickMark val="cross"/>
        <c:tickLblPos val="nextTo"/>
        <c:spPr>
          <a:ln w="47625">
            <a:noFill/>
          </a:ln>
        </c:spPr>
        <c:crossAx val="62699468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Top MDA share of Total Budgeted Expenditure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5"/>
          <c:order val="0"/>
          <c:tx>
            <c:strRef>
              <c:f>'Sectoral Allocations'!$G$5</c:f>
              <c:strCache>
                <c:ptCount val="1"/>
                <c:pt idx="0">
                  <c:v>Percentage of Total Budgeted Expenditure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67-4E57-AD7F-2BED3D647D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67-4E57-AD7F-2BED3D647D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67-4E57-AD7F-2BED3D647D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67-4E57-AD7F-2BED3D647D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D67-4E57-AD7F-2BED3D647D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D67-4E57-AD7F-2BED3D647DF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D67-4E57-AD7F-2BED3D647DF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D67-4E57-AD7F-2BED3D647DF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D67-4E57-AD7F-2BED3D647DF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D67-4E57-AD7F-2BED3D647DF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D67-4E57-AD7F-2BED3D647DF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D67-4E57-AD7F-2BED3D647DF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D67-4E57-AD7F-2BED3D647DF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D67-4E57-AD7F-2BED3D647DFD}"/>
              </c:ext>
            </c:extLst>
          </c:dPt>
          <c:cat>
            <c:strRef>
              <c:f>('Sectoral Allocations'!$A$6:$A$18,'Sectoral Allocations'!$A$20)</c:f>
              <c:strCache>
                <c:ptCount val="14"/>
                <c:pt idx="0">
                  <c:v>MINISTRY OF HEALTH</c:v>
                </c:pt>
                <c:pt idx="1">
                  <c:v>MINISTRY OF EDUCATION</c:v>
                </c:pt>
                <c:pt idx="2">
                  <c:v>GOVERNMENT HOUSE</c:v>
                </c:pt>
                <c:pt idx="3">
                  <c:v>CABINET AFFAIRS DEPARTMENT</c:v>
                </c:pt>
                <c:pt idx="4">
                  <c:v>MINISTRY OF FINANCE</c:v>
                </c:pt>
                <c:pt idx="5">
                  <c:v>SECONDARY SCHOOLS MANAGEMENT BOARD</c:v>
                </c:pt>
                <c:pt idx="6">
                  <c:v>STATE UNIVERSAL BASIC EDUCATION BOARD {SUBEB}</c:v>
                </c:pt>
                <c:pt idx="7">
                  <c:v>KEBBI STATE UNIVERSITY ALEIRO</c:v>
                </c:pt>
                <c:pt idx="8">
                  <c:v>STATE HOUSE OF ASSEMBLY</c:v>
                </c:pt>
                <c:pt idx="9">
                  <c:v>MINISTRY OF JUSTICE</c:v>
                </c:pt>
                <c:pt idx="10">
                  <c:v>SHARIA COURT</c:v>
                </c:pt>
                <c:pt idx="11">
                  <c:v>MINISTRY OF HIGHER EDUCATION</c:v>
                </c:pt>
                <c:pt idx="12">
                  <c:v>ADMINISTRATION DEPARTMENT</c:v>
                </c:pt>
                <c:pt idx="13">
                  <c:v>Other MDA Expenditure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'Sectoral Allocations'!$A$6:$A$20</c15:sqref>
                  </c15:fullRef>
                </c:ext>
              </c:extLst>
            </c:strRef>
          </c:cat>
          <c:val>
            <c:numRef>
              <c:f>('Sectoral Allocations'!$G$6:$G$18,'Sectoral Allocations'!$G$20)</c:f>
              <c:numCache>
                <c:formatCode>_(* #,##0.0_);_(* \(#,##0.0\);_(* "-"??_);_(@_)</c:formatCode>
                <c:ptCount val="14"/>
                <c:pt idx="0">
                  <c:v>5.3440053448578873</c:v>
                </c:pt>
                <c:pt idx="1">
                  <c:v>11.259778426354227</c:v>
                </c:pt>
                <c:pt idx="2">
                  <c:v>1.4210027287712916</c:v>
                </c:pt>
                <c:pt idx="3">
                  <c:v>12.18133384351227</c:v>
                </c:pt>
                <c:pt idx="4">
                  <c:v>2.7469234162516405</c:v>
                </c:pt>
                <c:pt idx="5">
                  <c:v>1.0959827619285649</c:v>
                </c:pt>
                <c:pt idx="6">
                  <c:v>3.6741831747785927</c:v>
                </c:pt>
                <c:pt idx="7">
                  <c:v>1.7073562785224512</c:v>
                </c:pt>
                <c:pt idx="8">
                  <c:v>1.6160199557293426</c:v>
                </c:pt>
                <c:pt idx="9">
                  <c:v>0.60297637330860232</c:v>
                </c:pt>
                <c:pt idx="10">
                  <c:v>0.80019946232374739</c:v>
                </c:pt>
                <c:pt idx="11">
                  <c:v>3.8339589750115519</c:v>
                </c:pt>
                <c:pt idx="12">
                  <c:v>0.73808715344949261</c:v>
                </c:pt>
                <c:pt idx="13">
                  <c:v>52.978192105200336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'Sectoral Allocations'!$G$6:$G$20</c15:sqref>
                  </c15:fullRef>
                </c:ext>
              </c:extLst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5-EA83-4594-96FF-245A84AD1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 xmlns:c16r2="http://schemas.microsoft.com/office/drawing/2015/06/chart"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'Sectoral Allocations'!$B$5</c15:sqref>
                        </c15:formulaRef>
                      </c:ext>
                    </c:extLst>
                    <c:strCache>
                      <c:ptCount val="1"/>
                      <c:pt idx="0">
                        <c:v>Personnel Cost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4D67-4E57-AD7F-2BED3D647DF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F-4D67-4E57-AD7F-2BED3D647DF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1-4D67-4E57-AD7F-2BED3D647DF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3-4D67-4E57-AD7F-2BED3D647DF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5-4D67-4E57-AD7F-2BED3D647DF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7-4D67-4E57-AD7F-2BED3D647DF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9-4D67-4E57-AD7F-2BED3D647DF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B-4D67-4E57-AD7F-2BED3D647DF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D-4D67-4E57-AD7F-2BED3D647DF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F-4D67-4E57-AD7F-2BED3D647DF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1-4D67-4E57-AD7F-2BED3D647DF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3-4D67-4E57-AD7F-2BED3D647DFD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5-4D67-4E57-AD7F-2BED3D647DFD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7-4D67-4E57-AD7F-2BED3D647DF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'Sectoral Allocations'!$A$6:$A$20</c15:sqref>
                        </c15:fullRef>
                        <c15:formulaRef>
                          <c15:sqref>('Sectoral Allocations'!$A$6:$A$18,'Sectoral Allocations'!$A$20)</c15:sqref>
                        </c15:formulaRef>
                      </c:ext>
                    </c:extLst>
                    <c:strCache>
                      <c:ptCount val="14"/>
                      <c:pt idx="0">
                        <c:v>MINISTRY OF HEALTH</c:v>
                      </c:pt>
                      <c:pt idx="1">
                        <c:v>MINISTRY OF EDUCATION</c:v>
                      </c:pt>
                      <c:pt idx="13">
                        <c:v>Other MDA Expenditure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'Sectoral Allocations'!$B$6:$B$20</c15:sqref>
                        </c15:fullRef>
                        <c15:formulaRef>
                          <c15:sqref>('Sectoral Allocations'!$B$6:$B$18,'Sectoral Allocations'!$B$20)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3314750000</c:v>
                      </c:pt>
                      <c:pt idx="1">
                        <c:v>317000000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0-EA83-4594-96FF-245A84AD18D8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'Sectoral Allocations'!$C$5</c15:sqref>
                        </c15:formulaRef>
                      </c:ext>
                    </c:extLst>
                    <c:strCache>
                      <c:ptCount val="1"/>
                      <c:pt idx="0">
                        <c:v>Overheads and Other Recurrent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9-4D67-4E57-AD7F-2BED3D647DF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B-4D67-4E57-AD7F-2BED3D647DF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D-4D67-4E57-AD7F-2BED3D647DF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F-4D67-4E57-AD7F-2BED3D647DF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1-4D67-4E57-AD7F-2BED3D647DF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3-4D67-4E57-AD7F-2BED3D647DF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5-4D67-4E57-AD7F-2BED3D647DF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7-4D67-4E57-AD7F-2BED3D647DF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9-4D67-4E57-AD7F-2BED3D647DF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B-4D67-4E57-AD7F-2BED3D647DF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D-4D67-4E57-AD7F-2BED3D647DF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F-4D67-4E57-AD7F-2BED3D647DFD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1-4D67-4E57-AD7F-2BED3D647DFD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3-4D67-4E57-AD7F-2BED3D647DF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'Sectoral Allocations'!$A$6:$A$20</c15:sqref>
                        </c15:fullRef>
                        <c15:formulaRef>
                          <c15:sqref>('Sectoral Allocations'!$A$6:$A$18,'Sectoral Allocations'!$A$20)</c15:sqref>
                        </c15:formulaRef>
                      </c:ext>
                    </c:extLst>
                    <c:strCache>
                      <c:ptCount val="14"/>
                      <c:pt idx="0">
                        <c:v>MINISTRY OF HEALTH</c:v>
                      </c:pt>
                      <c:pt idx="1">
                        <c:v>MINISTRY OF EDUCATION</c:v>
                      </c:pt>
                      <c:pt idx="13">
                        <c:v>Other MDA Expenditure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'Sectoral Allocations'!$C$6:$C$20</c15:sqref>
                        </c15:fullRef>
                        <c15:formulaRef>
                          <c15:sqref>('Sectoral Allocations'!$C$6:$C$18,'Sectoral Allocations'!$C$20)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779400000</c:v>
                      </c:pt>
                      <c:pt idx="1">
                        <c:v>1200440000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1-EA83-4594-96FF-245A84AD18D8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'Sectoral Allocations'!$D$5</c15:sqref>
                        </c15:formulaRef>
                      </c:ext>
                    </c:extLst>
                    <c:strCache>
                      <c:ptCount val="1"/>
                      <c:pt idx="0">
                        <c:v>Recurrent Expenditure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4D67-4E57-AD7F-2BED3D647DF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7-4D67-4E57-AD7F-2BED3D647DF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4D67-4E57-AD7F-2BED3D647DF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4D67-4E57-AD7F-2BED3D647DF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D-4D67-4E57-AD7F-2BED3D647DF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F-4D67-4E57-AD7F-2BED3D647DF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1-4D67-4E57-AD7F-2BED3D647DF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3-4D67-4E57-AD7F-2BED3D647DF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5-4D67-4E57-AD7F-2BED3D647DF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7-4D67-4E57-AD7F-2BED3D647DF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9-4D67-4E57-AD7F-2BED3D647DF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B-4D67-4E57-AD7F-2BED3D647DFD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D-4D67-4E57-AD7F-2BED3D647DFD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F-4D67-4E57-AD7F-2BED3D647DF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'Sectoral Allocations'!$A$6:$A$20</c15:sqref>
                        </c15:fullRef>
                        <c15:formulaRef>
                          <c15:sqref>('Sectoral Allocations'!$A$6:$A$18,'Sectoral Allocations'!$A$20)</c15:sqref>
                        </c15:formulaRef>
                      </c:ext>
                    </c:extLst>
                    <c:strCache>
                      <c:ptCount val="14"/>
                      <c:pt idx="0">
                        <c:v>MINISTRY OF HEALTH</c:v>
                      </c:pt>
                      <c:pt idx="1">
                        <c:v>MINISTRY OF EDUCATION</c:v>
                      </c:pt>
                      <c:pt idx="13">
                        <c:v>Other MDA Expenditure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'Sectoral Allocations'!$D$6:$D$20</c15:sqref>
                        </c15:fullRef>
                        <c15:formulaRef>
                          <c15:sqref>('Sectoral Allocations'!$D$6:$D$18,'Sectoral Allocations'!$D$20)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4094150000</c:v>
                      </c:pt>
                      <c:pt idx="1">
                        <c:v>1517440000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2-EA83-4594-96FF-245A84AD18D8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'Sectoral Allocations'!$E$5</c15:sqref>
                        </c15:formulaRef>
                      </c:ext>
                    </c:extLst>
                    <c:strCache>
                      <c:ptCount val="1"/>
                      <c:pt idx="0">
                        <c:v>Capital Expenditure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1-4D67-4E57-AD7F-2BED3D647DF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3-4D67-4E57-AD7F-2BED3D647DF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5-4D67-4E57-AD7F-2BED3D647DF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7-4D67-4E57-AD7F-2BED3D647DF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9-4D67-4E57-AD7F-2BED3D647DF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B-4D67-4E57-AD7F-2BED3D647DF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D-4D67-4E57-AD7F-2BED3D647DF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F-4D67-4E57-AD7F-2BED3D647DF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81-4D67-4E57-AD7F-2BED3D647DF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83-4D67-4E57-AD7F-2BED3D647DF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85-4D67-4E57-AD7F-2BED3D647DF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87-4D67-4E57-AD7F-2BED3D647DFD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89-4D67-4E57-AD7F-2BED3D647DFD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8B-4D67-4E57-AD7F-2BED3D647DF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'Sectoral Allocations'!$A$6:$A$20</c15:sqref>
                        </c15:fullRef>
                        <c15:formulaRef>
                          <c15:sqref>('Sectoral Allocations'!$A$6:$A$18,'Sectoral Allocations'!$A$20)</c15:sqref>
                        </c15:formulaRef>
                      </c:ext>
                    </c:extLst>
                    <c:strCache>
                      <c:ptCount val="14"/>
                      <c:pt idx="0">
                        <c:v>MINISTRY OF HEALTH</c:v>
                      </c:pt>
                      <c:pt idx="1">
                        <c:v>MINISTRY OF EDUCATION</c:v>
                      </c:pt>
                      <c:pt idx="13">
                        <c:v>Other MDA Expenditure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'Sectoral Allocations'!$E$6:$E$20</c15:sqref>
                        </c15:fullRef>
                        <c15:formulaRef>
                          <c15:sqref>('Sectoral Allocations'!$E$6:$E$18,'Sectoral Allocations'!$E$20)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13" formatCode="General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3-EA83-4594-96FF-245A84AD18D8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'Sectoral Allocations'!$F$5</c15:sqref>
                        </c15:formulaRef>
                      </c:ext>
                    </c:extLst>
                    <c:strCache>
                      <c:ptCount val="1"/>
                      <c:pt idx="0">
                        <c:v>Total Expenditure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8D-4D67-4E57-AD7F-2BED3D647DF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8F-4D67-4E57-AD7F-2BED3D647DF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1-4D67-4E57-AD7F-2BED3D647DF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4D67-4E57-AD7F-2BED3D647DF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5-4D67-4E57-AD7F-2BED3D647DF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4D67-4E57-AD7F-2BED3D647DF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4D67-4E57-AD7F-2BED3D647DF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B-4D67-4E57-AD7F-2BED3D647DF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D-4D67-4E57-AD7F-2BED3D647DF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F-4D67-4E57-AD7F-2BED3D647DF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A1-4D67-4E57-AD7F-2BED3D647DF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A3-4D67-4E57-AD7F-2BED3D647DFD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A5-4D67-4E57-AD7F-2BED3D647DFD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A7-4D67-4E57-AD7F-2BED3D647DF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'Sectoral Allocations'!$A$6:$A$20</c15:sqref>
                        </c15:fullRef>
                        <c15:formulaRef>
                          <c15:sqref>('Sectoral Allocations'!$A$6:$A$18,'Sectoral Allocations'!$A$20)</c15:sqref>
                        </c15:formulaRef>
                      </c:ext>
                    </c:extLst>
                    <c:strCache>
                      <c:ptCount val="14"/>
                      <c:pt idx="0">
                        <c:v>MINISTRY OF HEALTH</c:v>
                      </c:pt>
                      <c:pt idx="1">
                        <c:v>MINISTRY OF EDUCATION</c:v>
                      </c:pt>
                      <c:pt idx="13">
                        <c:v>Other MDA Expenditure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'Sectoral Allocations'!$F$6:$F$20</c15:sqref>
                        </c15:fullRef>
                        <c15:formulaRef>
                          <c15:sqref>('Sectoral Allocations'!$F$6:$F$18,'Sectoral Allocations'!$F$20)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4094150000</c:v>
                      </c:pt>
                      <c:pt idx="1">
                        <c:v>1517440000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145650646238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4-EA83-4594-96FF-245A84AD18D8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392122525046818"/>
          <c:y val="8.8502789610315102E-2"/>
          <c:w val="0.41289920308561107"/>
          <c:h val="0.9034677222724208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Top 2019 Budgeted Capital Projects vs Total Capital Expenditure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66C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444-4DBA-A225-1A8628727360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44-4DBA-A225-1A862872736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444-4DBA-A225-1A8628727360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444-4DBA-A225-1A8628727360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444-4DBA-A225-1A8628727360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444-4DBA-A225-1A8628727360}"/>
              </c:ext>
            </c:extLst>
          </c:dPt>
          <c:cat>
            <c:strRef>
              <c:f>('Main Capital Allocations '!$A$38:$A$43,'Main Capital Allocations '!$A$45)</c:f>
              <c:strCache>
                <c:ptCount val="7"/>
                <c:pt idx="0">
                  <c:v>Purchase of Fertilizer</c:v>
                </c:pt>
                <c:pt idx="1">
                  <c:v>Purchase of Fertilizer {Moroco}</c:v>
                </c:pt>
                <c:pt idx="2">
                  <c:v>Rehabilitation of Kebbi Hotels {Nationwide}</c:v>
                </c:pt>
                <c:pt idx="3">
                  <c:v>Provision of Electrification of Towns &amp; Villages</c:v>
                </c:pt>
                <c:pt idx="4">
                  <c:v>Rehabilitation of Roads</c:v>
                </c:pt>
                <c:pt idx="5">
                  <c:v>State/Rural Roads</c:v>
                </c:pt>
                <c:pt idx="6">
                  <c:v>Other Capital Projects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'Main Capital Allocations '!$A$38:$A$45</c15:sqref>
                  </c15:fullRef>
                </c:ext>
              </c:extLst>
            </c:strRef>
          </c:cat>
          <c:val>
            <c:numRef>
              <c:f>('Main Capital Allocations '!$B$38:$B$43,'Main Capital Allocations '!$B$45)</c:f>
              <c:numCache>
                <c:formatCode>#,##0</c:formatCode>
                <c:ptCount val="7"/>
                <c:pt idx="0">
                  <c:v>1400000000</c:v>
                </c:pt>
                <c:pt idx="1">
                  <c:v>2000000000</c:v>
                </c:pt>
                <c:pt idx="2">
                  <c:v>1000000000</c:v>
                </c:pt>
                <c:pt idx="3">
                  <c:v>1300000000</c:v>
                </c:pt>
                <c:pt idx="4">
                  <c:v>4000000000</c:v>
                </c:pt>
                <c:pt idx="5">
                  <c:v>6500000000</c:v>
                </c:pt>
                <c:pt idx="6" formatCode="_(* #,##0_);_(* \(#,##0\);_(* &quot;-&quot;??_);_(@_)">
                  <c:v>88185049818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'Main Capital Allocations '!$B$38:$B$45</c15:sqref>
                  </c15:fullRef>
                </c:ext>
              </c:extLst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categoryFilterExceptions>
                <c15:categoryFilterException>
                  <c15:sqref>'Main Capital Allocations '!$B$44</c15:sqref>
                  <c15:spPr xmlns:c15="http://schemas.microsoft.com/office/drawing/2012/chart">
                    <a:solidFill>
                      <a:srgbClr val="DD4477"/>
                    </a:solidFill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1444-4DBA-A225-1A8628727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43272090988631"/>
          <c:y val="0.12601679507042751"/>
          <c:w val="0.38023394575678038"/>
          <c:h val="0.82417471400980535"/>
        </c:manualLayout>
      </c:layout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Top 2019</a:t>
            </a:r>
            <a:r>
              <a:rPr lang="en-US" baseline="0"/>
              <a:t> Budgeted </a:t>
            </a:r>
            <a:r>
              <a:rPr lang="en-US"/>
              <a:t>Capital Projects vs Total Budget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66C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3AB-4638-81EE-6F5321405DD6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3AB-4638-81EE-6F5321405DD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3AB-4638-81EE-6F5321405DD6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3AB-4638-81EE-6F5321405DD6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3AB-4638-81EE-6F5321405DD6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3AB-4638-81EE-6F5321405DD6}"/>
              </c:ext>
            </c:extLst>
          </c:dPt>
          <c:dPt>
            <c:idx val="6"/>
            <c:bubble3D val="0"/>
            <c:spPr>
              <a:solidFill>
                <a:srgbClr val="66AA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A19-447A-9463-C8135EB08C1E}"/>
              </c:ext>
            </c:extLst>
          </c:dPt>
          <c:cat>
            <c:strRef>
              <c:f>('Main Capital Allocations '!$A$38:$A$43,'Main Capital Allocations '!$A$45,'Main Capital Allocations '!$A$47)</c:f>
              <c:strCache>
                <c:ptCount val="8"/>
                <c:pt idx="0">
                  <c:v>Purchase of Fertilizer</c:v>
                </c:pt>
                <c:pt idx="1">
                  <c:v>Purchase of Fertilizer {Moroco}</c:v>
                </c:pt>
                <c:pt idx="2">
                  <c:v>Rehabilitation of Kebbi Hotels {Nationwide}</c:v>
                </c:pt>
                <c:pt idx="3">
                  <c:v>Provision of Electrification of Towns &amp; Villages</c:v>
                </c:pt>
                <c:pt idx="4">
                  <c:v>Rehabilitation of Roads</c:v>
                </c:pt>
                <c:pt idx="5">
                  <c:v>State/Rural Roads</c:v>
                </c:pt>
                <c:pt idx="6">
                  <c:v>Other Capital Projects</c:v>
                </c:pt>
                <c:pt idx="7">
                  <c:v>Total Recurrent 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'Main Capital Allocations '!$A$38:$A$47</c15:sqref>
                  </c15:fullRef>
                </c:ext>
              </c:extLst>
            </c:strRef>
          </c:cat>
          <c:val>
            <c:numRef>
              <c:f>('Main Capital Allocations '!$B$38:$B$43,'Main Capital Allocations '!$B$45,'Main Capital Allocations '!$B$47)</c:f>
              <c:numCache>
                <c:formatCode>#,##0</c:formatCode>
                <c:ptCount val="8"/>
                <c:pt idx="0">
                  <c:v>1400000000</c:v>
                </c:pt>
                <c:pt idx="1">
                  <c:v>2000000000</c:v>
                </c:pt>
                <c:pt idx="2">
                  <c:v>1000000000</c:v>
                </c:pt>
                <c:pt idx="3">
                  <c:v>1300000000</c:v>
                </c:pt>
                <c:pt idx="4">
                  <c:v>4000000000</c:v>
                </c:pt>
                <c:pt idx="5">
                  <c:v>6500000000</c:v>
                </c:pt>
                <c:pt idx="6" formatCode="_(* #,##0_);_(* \(#,##0\);_(* &quot;-&quot;??_);_(@_)">
                  <c:v>88185049818</c:v>
                </c:pt>
                <c:pt idx="7" formatCode="_(* #,##0_);_(* \(#,##0\);_(* &quot;-&quot;??_);_(@_)">
                  <c:v>47077186420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'Main Capital Allocations '!$B$38:$B$47</c15:sqref>
                  </c15:fullRef>
                </c:ext>
              </c:extLst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categoryFilterExceptions>
                <c15:categoryFilterException>
                  <c15:sqref>'Main Capital Allocations '!$B$44</c15:sqref>
                  <c15:spPr xmlns:c15="http://schemas.microsoft.com/office/drawing/2012/chart">
                    <a:solidFill>
                      <a:srgbClr val="DD4477"/>
                    </a:solidFill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C3AB-4638-81EE-6F5321405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532160979877515"/>
          <c:y val="0.12601679507042751"/>
          <c:w val="0.36912283464566931"/>
          <c:h val="0.82417471400980535"/>
        </c:manualLayout>
      </c:layout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35</xdr:row>
      <xdr:rowOff>152400</xdr:rowOff>
    </xdr:from>
    <xdr:ext cx="5829300" cy="3533775"/>
    <xdr:graphicFrame macro="">
      <xdr:nvGraphicFramePr>
        <xdr:cNvPr id="2" name="Chart 8" title="Chart">
          <a:extLst>
            <a:ext uri="{FF2B5EF4-FFF2-40B4-BE49-F238E27FC236}">
              <a16:creationId xmlns:a16="http://schemas.microsoft.com/office/drawing/2014/main" xmlns="" id="{536810C0-D3AA-457E-AA04-A42202EC6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371475</xdr:colOff>
      <xdr:row>35</xdr:row>
      <xdr:rowOff>95250</xdr:rowOff>
    </xdr:from>
    <xdr:ext cx="4962525" cy="3533775"/>
    <xdr:graphicFrame macro="">
      <xdr:nvGraphicFramePr>
        <xdr:cNvPr id="3" name="Chart 8" title="Chart">
          <a:extLst>
            <a:ext uri="{FF2B5EF4-FFF2-40B4-BE49-F238E27FC236}">
              <a16:creationId xmlns:a16="http://schemas.microsoft.com/office/drawing/2014/main" xmlns="" id="{C9EBCCB2-CBBE-4EA4-B9C2-D215A3779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1562101</xdr:colOff>
      <xdr:row>19</xdr:row>
      <xdr:rowOff>0</xdr:rowOff>
    </xdr:from>
    <xdr:ext cx="5162550" cy="3533775"/>
    <xdr:graphicFrame macro="">
      <xdr:nvGraphicFramePr>
        <xdr:cNvPr id="2" name="Chart 7" title="Chart">
          <a:extLst>
            <a:ext uri="{FF2B5EF4-FFF2-40B4-BE49-F238E27FC236}">
              <a16:creationId xmlns:a16="http://schemas.microsoft.com/office/drawing/2014/main" xmlns="" id="{8CAC3F2E-E479-4662-932D-B2F2186D1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885825</xdr:colOff>
      <xdr:row>19</xdr:row>
      <xdr:rowOff>0</xdr:rowOff>
    </xdr:from>
    <xdr:ext cx="5572125" cy="3533775"/>
    <xdr:graphicFrame macro="">
      <xdr:nvGraphicFramePr>
        <xdr:cNvPr id="3" name="Chart 8" title="Chart">
          <a:extLst>
            <a:ext uri="{FF2B5EF4-FFF2-40B4-BE49-F238E27FC236}">
              <a16:creationId xmlns:a16="http://schemas.microsoft.com/office/drawing/2014/main" xmlns="" id="{0438AB14-AD83-410E-B67A-89AF9B1BC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12</xdr:row>
      <xdr:rowOff>0</xdr:rowOff>
    </xdr:from>
    <xdr:to>
      <xdr:col>4</xdr:col>
      <xdr:colOff>171450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B0927AB-EB97-4D03-AA74-0095CAF82B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419100</xdr:colOff>
      <xdr:row>21</xdr:row>
      <xdr:rowOff>180975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5</xdr:col>
      <xdr:colOff>381000</xdr:colOff>
      <xdr:row>22</xdr:row>
      <xdr:rowOff>66675</xdr:rowOff>
    </xdr:from>
    <xdr:to>
      <xdr:col>7</xdr:col>
      <xdr:colOff>923925</xdr:colOff>
      <xdr:row>39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53225827-A42D-4291-BB83-44AED51A15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1866899</xdr:colOff>
      <xdr:row>50</xdr:row>
      <xdr:rowOff>28575</xdr:rowOff>
    </xdr:from>
    <xdr:ext cx="5705475" cy="3533775"/>
    <xdr:graphicFrame macro="">
      <xdr:nvGraphicFramePr>
        <xdr:cNvPr id="3" name="Chart 3" title="Chart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66675</xdr:colOff>
      <xdr:row>50</xdr:row>
      <xdr:rowOff>38100</xdr:rowOff>
    </xdr:from>
    <xdr:ext cx="5715000" cy="3533775"/>
    <xdr:graphicFrame macro="">
      <xdr:nvGraphicFramePr>
        <xdr:cNvPr id="4" name="Chart 4" title="Chart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96"/>
  <sheetViews>
    <sheetView zoomScaleNormal="100" workbookViewId="0">
      <selection sqref="A1:C1"/>
    </sheetView>
  </sheetViews>
  <sheetFormatPr defaultColWidth="14.42578125" defaultRowHeight="15" customHeight="1"/>
  <cols>
    <col min="1" max="1" width="51.85546875" customWidth="1"/>
    <col min="2" max="2" width="34.5703125" customWidth="1"/>
    <col min="3" max="3" width="24.5703125" customWidth="1"/>
    <col min="4" max="4" width="14.42578125" customWidth="1"/>
    <col min="5" max="5" width="17.7109375" customWidth="1"/>
    <col min="6" max="6" width="14.42578125" customWidth="1"/>
  </cols>
  <sheetData>
    <row r="1" spans="1:4" ht="15.75" customHeight="1">
      <c r="A1" s="133" t="s">
        <v>154</v>
      </c>
      <c r="B1" s="134"/>
      <c r="C1" s="135"/>
    </row>
    <row r="2" spans="1:4" ht="15.75" customHeight="1">
      <c r="A2" s="133" t="s">
        <v>81</v>
      </c>
      <c r="B2" s="134"/>
      <c r="C2" s="135"/>
    </row>
    <row r="3" spans="1:4" ht="15.75" customHeight="1">
      <c r="A3" s="120"/>
      <c r="B3" s="117"/>
      <c r="C3" s="117"/>
    </row>
    <row r="4" spans="1:4" ht="15.75" customHeight="1">
      <c r="A4" s="121" t="s">
        <v>46</v>
      </c>
      <c r="B4" s="117"/>
      <c r="C4" s="117"/>
    </row>
    <row r="5" spans="1:4" ht="15.75" customHeight="1">
      <c r="A5" s="120"/>
      <c r="B5" s="117"/>
      <c r="C5" s="117"/>
    </row>
    <row r="6" spans="1:4" ht="15.75" customHeight="1">
      <c r="A6" s="118"/>
      <c r="B6" s="117"/>
      <c r="C6" s="117"/>
    </row>
    <row r="7" spans="1:4" ht="15.75" customHeight="1">
      <c r="A7" s="116" t="s">
        <v>0</v>
      </c>
      <c r="B7" s="116" t="s">
        <v>8</v>
      </c>
      <c r="C7" s="116"/>
    </row>
    <row r="8" spans="1:4" ht="15.75" customHeight="1">
      <c r="A8" s="37" t="s">
        <v>3</v>
      </c>
      <c r="B8" s="38" t="s">
        <v>44</v>
      </c>
      <c r="C8" s="38" t="s">
        <v>45</v>
      </c>
    </row>
    <row r="9" spans="1:4" ht="15.75" customHeight="1">
      <c r="A9" s="41" t="s">
        <v>82</v>
      </c>
      <c r="B9" s="41">
        <v>1400000000</v>
      </c>
      <c r="C9" s="39">
        <f t="shared" ref="C9:C17" si="0">B9/1000000000</f>
        <v>1.4</v>
      </c>
    </row>
    <row r="10" spans="1:4" ht="15.75" customHeight="1">
      <c r="A10" s="41" t="s">
        <v>98</v>
      </c>
      <c r="B10" s="41">
        <v>304000000</v>
      </c>
      <c r="C10" s="39">
        <f t="shared" si="0"/>
        <v>0.30399999999999999</v>
      </c>
    </row>
    <row r="11" spans="1:4" ht="15.75" customHeight="1">
      <c r="A11" s="41"/>
      <c r="B11" s="41"/>
      <c r="C11" s="39">
        <f t="shared" si="0"/>
        <v>0</v>
      </c>
      <c r="D11" s="6"/>
    </row>
    <row r="12" spans="1:4" ht="15.75" customHeight="1">
      <c r="A12" s="41"/>
      <c r="B12" s="41"/>
      <c r="C12" s="39">
        <f t="shared" si="0"/>
        <v>0</v>
      </c>
      <c r="D12" s="6"/>
    </row>
    <row r="13" spans="1:4" ht="15.75" customHeight="1">
      <c r="A13" s="41"/>
      <c r="B13" s="41"/>
      <c r="C13" s="39">
        <f t="shared" si="0"/>
        <v>0</v>
      </c>
      <c r="D13" s="6"/>
    </row>
    <row r="14" spans="1:4" ht="15.75" customHeight="1">
      <c r="A14" s="41"/>
      <c r="B14" s="41"/>
      <c r="C14" s="39">
        <f t="shared" si="0"/>
        <v>0</v>
      </c>
      <c r="D14" s="6"/>
    </row>
    <row r="15" spans="1:4" ht="15.75" customHeight="1">
      <c r="A15" s="41"/>
      <c r="B15" s="41"/>
      <c r="C15" s="39">
        <f t="shared" si="0"/>
        <v>0</v>
      </c>
      <c r="D15" s="6"/>
    </row>
    <row r="16" spans="1:4" ht="15.75" customHeight="1">
      <c r="A16" s="41"/>
      <c r="B16" s="41"/>
      <c r="C16" s="39">
        <f t="shared" si="0"/>
        <v>0</v>
      </c>
      <c r="D16" s="6"/>
    </row>
    <row r="17" spans="1:5" ht="15.75" customHeight="1">
      <c r="A17" s="37" t="s">
        <v>17</v>
      </c>
      <c r="B17" s="42">
        <f>SUM(B9:B16)</f>
        <v>1704000000</v>
      </c>
      <c r="C17" s="43">
        <f t="shared" si="0"/>
        <v>1.704</v>
      </c>
    </row>
    <row r="18" spans="1:5" ht="15.75" customHeight="1">
      <c r="A18" s="3"/>
      <c r="B18" s="3"/>
    </row>
    <row r="19" spans="1:5" ht="15.75" customHeight="1">
      <c r="A19" s="4" t="s">
        <v>20</v>
      </c>
      <c r="B19" s="4" t="s">
        <v>8</v>
      </c>
      <c r="C19" s="4"/>
    </row>
    <row r="20" spans="1:5" ht="15.75" customHeight="1">
      <c r="A20" s="37" t="s">
        <v>3</v>
      </c>
      <c r="B20" s="38" t="s">
        <v>44</v>
      </c>
      <c r="C20" s="38" t="s">
        <v>45</v>
      </c>
    </row>
    <row r="21" spans="1:5" ht="15.75" customHeight="1">
      <c r="A21" s="45" t="s">
        <v>83</v>
      </c>
      <c r="B21" s="45">
        <v>300000000</v>
      </c>
      <c r="C21" s="40">
        <f t="shared" ref="C21:C27" si="1">B21/1000000000</f>
        <v>0.3</v>
      </c>
    </row>
    <row r="22" spans="1:5" ht="15.75" customHeight="1">
      <c r="A22" s="45" t="s">
        <v>153</v>
      </c>
      <c r="B22" s="45">
        <v>100000000</v>
      </c>
      <c r="C22" s="40">
        <f t="shared" si="1"/>
        <v>0.1</v>
      </c>
      <c r="E22" s="103"/>
    </row>
    <row r="23" spans="1:5" ht="15.75" customHeight="1">
      <c r="A23" s="45" t="s">
        <v>84</v>
      </c>
      <c r="B23" s="45">
        <v>15616000000</v>
      </c>
      <c r="C23" s="40">
        <f t="shared" si="1"/>
        <v>15.616</v>
      </c>
    </row>
    <row r="24" spans="1:5" ht="15.75" customHeight="1">
      <c r="A24" s="45" t="s">
        <v>85</v>
      </c>
      <c r="B24" s="45">
        <v>120824700</v>
      </c>
      <c r="C24" s="40"/>
    </row>
    <row r="25" spans="1:5" ht="15.75" customHeight="1">
      <c r="A25" s="45" t="s">
        <v>86</v>
      </c>
      <c r="B25" s="45">
        <v>305000000</v>
      </c>
      <c r="C25" s="40">
        <f t="shared" si="1"/>
        <v>0.30499999999999999</v>
      </c>
    </row>
    <row r="26" spans="1:5" ht="15.75" customHeight="1">
      <c r="A26" s="45" t="s">
        <v>87</v>
      </c>
      <c r="B26" s="45">
        <v>915000000</v>
      </c>
      <c r="C26" s="40">
        <f t="shared" si="1"/>
        <v>0.91500000000000004</v>
      </c>
    </row>
    <row r="27" spans="1:5" ht="15.75" customHeight="1">
      <c r="A27" s="37" t="s">
        <v>23</v>
      </c>
      <c r="B27" s="42">
        <f>SUM(B21:B26)</f>
        <v>17356824700</v>
      </c>
      <c r="C27" s="44">
        <f t="shared" si="1"/>
        <v>17.356824700000001</v>
      </c>
    </row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2">
    <mergeCell ref="A1:C1"/>
    <mergeCell ref="A2:C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995"/>
  <sheetViews>
    <sheetView topLeftCell="A7" workbookViewId="0">
      <selection activeCell="D30" sqref="D30"/>
    </sheetView>
  </sheetViews>
  <sheetFormatPr defaultColWidth="14.42578125" defaultRowHeight="15" customHeight="1"/>
  <cols>
    <col min="1" max="1" width="52.5703125" customWidth="1"/>
    <col min="2" max="2" width="32.85546875" customWidth="1"/>
    <col min="3" max="3" width="25.28515625" customWidth="1"/>
    <col min="4" max="6" width="14.42578125" customWidth="1"/>
  </cols>
  <sheetData>
    <row r="1" spans="1:3" ht="15.75" customHeight="1">
      <c r="A1" s="136" t="str">
        <f>Grants!A1</f>
        <v>Kebbi  State Citizens Budget 2019</v>
      </c>
      <c r="B1" s="136"/>
      <c r="C1" s="136"/>
    </row>
    <row r="2" spans="1:3" ht="15.75" customHeight="1">
      <c r="A2" s="136" t="str">
        <f>Grants!A2</f>
        <v>Budget Title: Budget of Consolidation</v>
      </c>
      <c r="B2" s="136"/>
      <c r="C2" s="136"/>
    </row>
    <row r="3" spans="1:3" ht="15.75" customHeight="1">
      <c r="A3" s="118"/>
      <c r="B3" s="118"/>
      <c r="C3" s="117"/>
    </row>
    <row r="4" spans="1:3" ht="15.75" customHeight="1">
      <c r="A4" s="119" t="s">
        <v>2</v>
      </c>
      <c r="B4" s="118"/>
      <c r="C4" s="117"/>
    </row>
    <row r="5" spans="1:3" ht="15.75" customHeight="1">
      <c r="A5" s="118"/>
      <c r="B5" s="118"/>
      <c r="C5" s="117"/>
    </row>
    <row r="6" spans="1:3" ht="15.75" customHeight="1">
      <c r="A6" s="116" t="s">
        <v>4</v>
      </c>
      <c r="B6" s="116" t="s">
        <v>8</v>
      </c>
      <c r="C6" s="122"/>
    </row>
    <row r="7" spans="1:3" ht="15.75" customHeight="1">
      <c r="A7" s="37" t="s">
        <v>6</v>
      </c>
      <c r="B7" s="38" t="s">
        <v>44</v>
      </c>
      <c r="C7" s="38" t="s">
        <v>45</v>
      </c>
    </row>
    <row r="8" spans="1:3" ht="15.75" customHeight="1">
      <c r="A8" s="45" t="s">
        <v>88</v>
      </c>
      <c r="B8" s="45">
        <v>1500000000</v>
      </c>
      <c r="C8" s="39">
        <f>B8/1000000</f>
        <v>1500</v>
      </c>
    </row>
    <row r="9" spans="1:3" ht="15.75" customHeight="1">
      <c r="A9" s="45" t="s">
        <v>89</v>
      </c>
      <c r="B9" s="45">
        <v>2000000000</v>
      </c>
      <c r="C9" s="39">
        <f>B9/1000000</f>
        <v>2000</v>
      </c>
    </row>
    <row r="10" spans="1:3" ht="15.75" customHeight="1">
      <c r="A10" s="45" t="s">
        <v>90</v>
      </c>
      <c r="B10" s="45">
        <v>4000000000</v>
      </c>
      <c r="C10" s="39">
        <f t="shared" ref="C10:C14" si="0">B10/1000000</f>
        <v>4000</v>
      </c>
    </row>
    <row r="11" spans="1:3" ht="15.75" customHeight="1">
      <c r="A11" s="45" t="s">
        <v>91</v>
      </c>
      <c r="B11" s="45">
        <v>3000000000</v>
      </c>
      <c r="C11" s="39">
        <f t="shared" si="0"/>
        <v>3000</v>
      </c>
    </row>
    <row r="12" spans="1:3" ht="15.75" customHeight="1">
      <c r="A12" s="45" t="s">
        <v>92</v>
      </c>
      <c r="B12" s="45">
        <v>1250000000</v>
      </c>
      <c r="C12" s="39">
        <f t="shared" si="0"/>
        <v>1250</v>
      </c>
    </row>
    <row r="13" spans="1:3" ht="15.75" customHeight="1">
      <c r="A13" s="45" t="s">
        <v>93</v>
      </c>
      <c r="B13" s="45">
        <v>2000000000</v>
      </c>
      <c r="C13" s="39">
        <f t="shared" si="0"/>
        <v>2000</v>
      </c>
    </row>
    <row r="14" spans="1:3" ht="15.75" customHeight="1">
      <c r="A14" s="37" t="s">
        <v>15</v>
      </c>
      <c r="B14" s="47">
        <f>SUM(B8:B13)</f>
        <v>13750000000</v>
      </c>
      <c r="C14" s="39">
        <f t="shared" si="0"/>
        <v>13750</v>
      </c>
    </row>
    <row r="15" spans="1:3" ht="15.75" customHeight="1">
      <c r="A15" s="3"/>
      <c r="B15" s="3"/>
      <c r="C15" s="105"/>
    </row>
    <row r="16" spans="1:3" ht="15.75" customHeight="1">
      <c r="A16" s="4" t="s">
        <v>18</v>
      </c>
      <c r="B16" s="4" t="s">
        <v>8</v>
      </c>
      <c r="C16" s="2"/>
    </row>
    <row r="17" spans="1:3" ht="15.75" customHeight="1">
      <c r="A17" s="37" t="s">
        <v>19</v>
      </c>
      <c r="B17" s="38" t="s">
        <v>44</v>
      </c>
      <c r="C17" s="38" t="s">
        <v>45</v>
      </c>
    </row>
    <row r="18" spans="1:3" ht="15.75" customHeight="1">
      <c r="A18" s="45" t="s">
        <v>94</v>
      </c>
      <c r="B18" s="45">
        <v>600000000</v>
      </c>
      <c r="C18" s="39">
        <f t="shared" ref="C18:C24" si="1">B18/1000000000</f>
        <v>0.6</v>
      </c>
    </row>
    <row r="19" spans="1:3" ht="15.75" customHeight="1">
      <c r="A19" s="45" t="s">
        <v>95</v>
      </c>
      <c r="B19" s="45">
        <v>10235144951</v>
      </c>
      <c r="C19" s="39">
        <f t="shared" si="1"/>
        <v>10.235144951000001</v>
      </c>
    </row>
    <row r="20" spans="1:3" ht="15.75" customHeight="1">
      <c r="A20" s="45"/>
      <c r="B20" s="45"/>
      <c r="C20" s="39">
        <f t="shared" si="1"/>
        <v>0</v>
      </c>
    </row>
    <row r="21" spans="1:3" ht="15.75" customHeight="1">
      <c r="A21" s="45"/>
      <c r="B21" s="45"/>
      <c r="C21" s="39">
        <f t="shared" si="1"/>
        <v>0</v>
      </c>
    </row>
    <row r="22" spans="1:3" ht="15.75" customHeight="1">
      <c r="A22" s="45"/>
      <c r="B22" s="45"/>
      <c r="C22" s="39">
        <f t="shared" si="1"/>
        <v>0</v>
      </c>
    </row>
    <row r="23" spans="1:3" ht="15.75" customHeight="1">
      <c r="A23" s="45"/>
      <c r="B23" s="45"/>
      <c r="C23" s="104">
        <f t="shared" si="1"/>
        <v>0</v>
      </c>
    </row>
    <row r="24" spans="1:3" ht="15.75" customHeight="1">
      <c r="A24" s="45"/>
      <c r="B24" s="45"/>
      <c r="C24" s="39">
        <f t="shared" si="1"/>
        <v>0</v>
      </c>
    </row>
    <row r="25" spans="1:3" ht="15.75" customHeight="1">
      <c r="A25" s="37" t="s">
        <v>22</v>
      </c>
      <c r="B25" s="46">
        <f>SUM(B17:B24)</f>
        <v>10835144951</v>
      </c>
      <c r="C25" s="43">
        <f>B25/1000000</f>
        <v>10835.144951</v>
      </c>
    </row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2">
    <mergeCell ref="A1:C1"/>
    <mergeCell ref="A2:C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996"/>
  <sheetViews>
    <sheetView topLeftCell="A28" workbookViewId="0">
      <selection activeCell="F51" sqref="F51"/>
    </sheetView>
  </sheetViews>
  <sheetFormatPr defaultColWidth="14.42578125" defaultRowHeight="15" customHeight="1"/>
  <cols>
    <col min="1" max="1" width="37.28515625" customWidth="1"/>
    <col min="2" max="2" width="33.42578125" customWidth="1"/>
    <col min="3" max="3" width="24.85546875" customWidth="1"/>
    <col min="4" max="4" width="27.42578125" customWidth="1"/>
    <col min="5" max="5" width="25" customWidth="1"/>
    <col min="6" max="6" width="30.85546875" customWidth="1"/>
  </cols>
  <sheetData>
    <row r="1" spans="1:25" ht="15.75" customHeight="1">
      <c r="A1" s="137" t="str">
        <f>Grants!A1</f>
        <v>Kebbi  State Citizens Budget 2019</v>
      </c>
      <c r="B1" s="138"/>
      <c r="C1" s="138"/>
      <c r="D1" s="138"/>
      <c r="E1" s="138"/>
      <c r="F1" s="13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>
      <c r="A2" s="137" t="str">
        <f>Grants!A2</f>
        <v>Budget Title: Budget of Consolidation</v>
      </c>
      <c r="B2" s="138"/>
      <c r="C2" s="138"/>
      <c r="D2" s="138"/>
      <c r="E2" s="138"/>
      <c r="F2" s="13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>
      <c r="A3" s="126"/>
      <c r="B3" s="126"/>
      <c r="C3" s="126"/>
      <c r="D3" s="126"/>
      <c r="E3" s="126"/>
      <c r="F3" s="12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>
      <c r="A4" s="119" t="s">
        <v>1</v>
      </c>
      <c r="B4" s="126"/>
      <c r="C4" s="126"/>
      <c r="D4" s="126"/>
      <c r="E4" s="126"/>
      <c r="F4" s="12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126"/>
      <c r="B5" s="126"/>
      <c r="C5" s="126"/>
      <c r="D5" s="126"/>
      <c r="E5" s="126"/>
      <c r="F5" s="12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s="62" customFormat="1" ht="33.75" customHeight="1">
      <c r="A6" s="123" t="s">
        <v>68</v>
      </c>
      <c r="B6" s="124"/>
      <c r="C6" s="123" t="s">
        <v>8</v>
      </c>
      <c r="D6" s="125" t="s">
        <v>53</v>
      </c>
      <c r="E6" s="123" t="s">
        <v>49</v>
      </c>
      <c r="F6" s="123" t="s">
        <v>48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spans="1:25" ht="15.75" customHeight="1">
      <c r="A7" s="5" t="s">
        <v>5</v>
      </c>
      <c r="B7" s="3" t="s">
        <v>9</v>
      </c>
      <c r="C7" s="45">
        <v>10948286241</v>
      </c>
      <c r="D7" s="59">
        <f>(C7/C$25)*100</f>
        <v>7.2283933691540279</v>
      </c>
      <c r="E7" s="45">
        <v>7000000000</v>
      </c>
      <c r="F7" s="41">
        <v>4881960805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>
      <c r="A8" s="3"/>
      <c r="B8" s="3" t="s">
        <v>10</v>
      </c>
      <c r="C8" s="45">
        <v>44193755228</v>
      </c>
      <c r="D8" s="59">
        <f t="shared" ref="D8:D25" si="0">(C8/C$25)*100</f>
        <v>29.178068623360474</v>
      </c>
      <c r="E8" s="45">
        <v>35995834878</v>
      </c>
      <c r="F8" s="41">
        <v>44848071065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3"/>
      <c r="B9" s="3" t="s">
        <v>11</v>
      </c>
      <c r="C9" s="45">
        <v>11294161553</v>
      </c>
      <c r="D9" s="59">
        <f t="shared" si="0"/>
        <v>7.4567508268218967</v>
      </c>
      <c r="E9" s="45">
        <v>10226659864</v>
      </c>
      <c r="F9" s="41">
        <v>11346315627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3"/>
      <c r="B10" s="3" t="s">
        <v>12</v>
      </c>
      <c r="C10" s="48">
        <v>21443976609</v>
      </c>
      <c r="D10" s="59">
        <f t="shared" si="0"/>
        <v>14.157969102809254</v>
      </c>
      <c r="E10" s="48">
        <v>25106491637</v>
      </c>
      <c r="F10" s="48">
        <v>20983292262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B11" s="3"/>
      <c r="C11" s="49"/>
      <c r="D11" s="49"/>
      <c r="E11" s="49"/>
      <c r="F11" s="4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5" t="s">
        <v>13</v>
      </c>
      <c r="B12" s="3" t="s">
        <v>14</v>
      </c>
      <c r="C12" s="51">
        <f>Grants!B17</f>
        <v>1704000000</v>
      </c>
      <c r="D12" s="59">
        <f t="shared" si="0"/>
        <v>1.1250329074254666</v>
      </c>
      <c r="E12" s="48">
        <v>13166000000</v>
      </c>
      <c r="F12" s="41">
        <v>304000000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3"/>
      <c r="B13" s="3" t="s">
        <v>16</v>
      </c>
      <c r="C13" s="51">
        <f>Grants!B27</f>
        <v>17356824700</v>
      </c>
      <c r="D13" s="59">
        <f t="shared" si="0"/>
        <v>11.459506429527671</v>
      </c>
      <c r="E13" s="48">
        <v>9618653130</v>
      </c>
      <c r="F13" s="48">
        <v>152500000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B14" s="3"/>
      <c r="C14" s="49"/>
      <c r="D14" s="49"/>
      <c r="E14" s="49"/>
      <c r="F14" s="4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5" t="s">
        <v>21</v>
      </c>
      <c r="B15" s="3" t="s">
        <v>21</v>
      </c>
      <c r="C15" s="45">
        <v>19936086956</v>
      </c>
      <c r="D15" s="59">
        <f t="shared" si="0"/>
        <v>13.162414243424648</v>
      </c>
      <c r="E15" s="41">
        <v>18089216867</v>
      </c>
      <c r="F15" s="41">
        <v>20394678257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3"/>
      <c r="B16" s="3"/>
      <c r="C16" s="49"/>
      <c r="D16" s="49"/>
      <c r="E16" s="49"/>
      <c r="F16" s="4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5" t="s">
        <v>76</v>
      </c>
      <c r="B17" s="5"/>
      <c r="C17" s="46">
        <f>SUM(C7:C16)</f>
        <v>126877091287</v>
      </c>
      <c r="D17" s="60">
        <f t="shared" si="0"/>
        <v>83.76813550252345</v>
      </c>
      <c r="E17" s="46">
        <f>SUM(E7:E16)</f>
        <v>119202856376</v>
      </c>
      <c r="F17" s="46">
        <f>SUM(F7:F16)</f>
        <v>102910818016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3"/>
      <c r="B18" s="3"/>
      <c r="C18" s="49"/>
      <c r="D18" s="49"/>
      <c r="E18" s="49"/>
      <c r="F18" s="4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5" t="s">
        <v>55</v>
      </c>
      <c r="B19" s="3" t="s">
        <v>4</v>
      </c>
      <c r="C19" s="51">
        <f>'Loans '!B14</f>
        <v>13750000000</v>
      </c>
      <c r="D19" s="59">
        <f t="shared" si="0"/>
        <v>9.0781704677817885</v>
      </c>
      <c r="E19" s="45">
        <v>28624708001</v>
      </c>
      <c r="F19"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3"/>
      <c r="B20" s="3" t="s">
        <v>18</v>
      </c>
      <c r="C20" s="51">
        <f>'Loans '!B25</f>
        <v>10835144951</v>
      </c>
      <c r="D20" s="59">
        <f t="shared" si="0"/>
        <v>7.1536940296947735</v>
      </c>
      <c r="E20" s="45">
        <v>3394000000</v>
      </c>
      <c r="F20" s="41">
        <v>209000000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3"/>
      <c r="B21" s="3" t="s">
        <v>24</v>
      </c>
      <c r="C21" s="41"/>
      <c r="D21" s="59">
        <f t="shared" si="0"/>
        <v>0</v>
      </c>
      <c r="E21" s="45"/>
      <c r="F21" s="4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3"/>
      <c r="B22" s="3" t="s">
        <v>25</v>
      </c>
      <c r="C22" s="41">
        <v>0</v>
      </c>
      <c r="D22" s="59">
        <f t="shared" si="0"/>
        <v>0</v>
      </c>
      <c r="E22" s="45"/>
      <c r="F22" s="4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5" t="s">
        <v>47</v>
      </c>
      <c r="B23" s="3"/>
      <c r="C23" s="46">
        <f>SUM(C19:C22)</f>
        <v>24585144951</v>
      </c>
      <c r="D23" s="60">
        <f t="shared" si="0"/>
        <v>16.231864497476561</v>
      </c>
      <c r="E23" s="46">
        <f>SUM(E19:E22)</f>
        <v>32018708001</v>
      </c>
      <c r="F23" s="46">
        <f>SUM(F19:F22)</f>
        <v>209000000</v>
      </c>
      <c r="G23" s="1"/>
      <c r="H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5" t="s">
        <v>67</v>
      </c>
      <c r="B25" s="3"/>
      <c r="C25" s="46">
        <f>C17+C23</f>
        <v>151462236238</v>
      </c>
      <c r="D25" s="60">
        <f t="shared" si="0"/>
        <v>100</v>
      </c>
      <c r="E25" s="46">
        <f>E17+E23</f>
        <v>151221564377</v>
      </c>
      <c r="F25" s="46">
        <f>F17+F23</f>
        <v>103119818016</v>
      </c>
      <c r="G25" s="1"/>
      <c r="H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91" t="str">
        <f>B10</f>
        <v>Other Statutory Revenue</v>
      </c>
      <c r="D27" s="92">
        <f>C10</f>
        <v>21443976609</v>
      </c>
      <c r="E27" s="92">
        <f>D10</f>
        <v>14.157969102809254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91" t="str">
        <f t="shared" ref="C28:E29" si="1">B12</f>
        <v>Domestic Grants</v>
      </c>
      <c r="D28" s="92">
        <f t="shared" si="1"/>
        <v>1704000000</v>
      </c>
      <c r="E28" s="92">
        <f t="shared" si="1"/>
        <v>1.1250329074254666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91" t="str">
        <f t="shared" si="1"/>
        <v>Foreign Grants</v>
      </c>
      <c r="D29" s="92">
        <f t="shared" si="1"/>
        <v>17356824700</v>
      </c>
      <c r="E29" s="92">
        <f t="shared" si="1"/>
        <v>11.459506429527671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91" t="str">
        <f>B15</f>
        <v>Opening Balance</v>
      </c>
      <c r="D30" s="92">
        <f>C15</f>
        <v>19936086956</v>
      </c>
      <c r="E30" s="92">
        <f>D15</f>
        <v>13.162414243424648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91" t="str">
        <f>B19</f>
        <v>Domestic Loans</v>
      </c>
      <c r="D31" s="92">
        <f>C19</f>
        <v>13750000000</v>
      </c>
      <c r="E31" s="92">
        <f>D19</f>
        <v>9.0781704677817885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91" t="str">
        <f t="shared" ref="C32:D34" si="2">B20</f>
        <v>Foreign Loans</v>
      </c>
      <c r="D32" s="92">
        <f t="shared" si="2"/>
        <v>10835144951</v>
      </c>
      <c r="E32" s="92">
        <f>D20</f>
        <v>7.1536940296947735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91" t="str">
        <f t="shared" si="2"/>
        <v xml:space="preserve">Sales of Government Assets </v>
      </c>
      <c r="D33" s="92">
        <f t="shared" si="2"/>
        <v>0</v>
      </c>
      <c r="E33" s="92">
        <f>D21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91" t="str">
        <f t="shared" si="2"/>
        <v xml:space="preserve">Other Deficit Financing Items </v>
      </c>
      <c r="D34" s="91">
        <f t="shared" si="2"/>
        <v>0</v>
      </c>
      <c r="E34" s="91">
        <f>D22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2">
    <mergeCell ref="A1:F1"/>
    <mergeCell ref="A2:F2"/>
  </mergeCells>
  <pageMargins left="0.7" right="0.7" top="0.75" bottom="0.75" header="0" footer="0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E994"/>
  <sheetViews>
    <sheetView tabSelected="1" topLeftCell="C16" workbookViewId="0">
      <selection activeCell="G39" sqref="G39"/>
    </sheetView>
  </sheetViews>
  <sheetFormatPr defaultColWidth="14.42578125" defaultRowHeight="15" customHeight="1"/>
  <cols>
    <col min="1" max="1" width="48" customWidth="1"/>
    <col min="2" max="2" width="27.7109375" customWidth="1"/>
    <col min="3" max="3" width="32.5703125" customWidth="1"/>
    <col min="4" max="5" width="34" customWidth="1"/>
  </cols>
  <sheetData>
    <row r="1" spans="1:5" ht="15.75" customHeight="1">
      <c r="A1" s="137" t="str">
        <f>Grants!A1</f>
        <v>Kebbi  State Citizens Budget 2019</v>
      </c>
      <c r="B1" s="138"/>
      <c r="C1" s="138"/>
      <c r="D1" s="138"/>
      <c r="E1" s="139"/>
    </row>
    <row r="2" spans="1:5" ht="15.75" customHeight="1">
      <c r="A2" s="137" t="str">
        <f>Grants!A2</f>
        <v>Budget Title: Budget of Consolidation</v>
      </c>
      <c r="B2" s="138"/>
      <c r="C2" s="138"/>
      <c r="D2" s="138"/>
      <c r="E2" s="139"/>
    </row>
    <row r="3" spans="1:5" ht="15.75" customHeight="1">
      <c r="A3" s="118"/>
      <c r="B3" s="117"/>
      <c r="C3" s="117"/>
      <c r="D3" s="117"/>
      <c r="E3" s="117"/>
    </row>
    <row r="4" spans="1:5" ht="15.75" customHeight="1">
      <c r="A4" s="119" t="s">
        <v>26</v>
      </c>
      <c r="B4" s="117"/>
      <c r="C4" s="117"/>
      <c r="D4" s="117"/>
      <c r="E4" s="117"/>
    </row>
    <row r="5" spans="1:5" ht="15.75" customHeight="1">
      <c r="A5" s="118"/>
      <c r="B5" s="117"/>
      <c r="C5" s="117"/>
      <c r="D5" s="117"/>
      <c r="E5" s="117"/>
    </row>
    <row r="6" spans="1:5" ht="33" customHeight="1">
      <c r="A6" s="125" t="s">
        <v>50</v>
      </c>
      <c r="B6" s="125" t="s">
        <v>8</v>
      </c>
      <c r="C6" s="125" t="s">
        <v>52</v>
      </c>
      <c r="D6" s="125" t="s">
        <v>49</v>
      </c>
      <c r="E6" s="125" t="s">
        <v>48</v>
      </c>
    </row>
    <row r="7" spans="1:5" ht="15.75" customHeight="1">
      <c r="A7" s="5" t="s">
        <v>51</v>
      </c>
      <c r="B7" s="52"/>
      <c r="C7" s="11"/>
      <c r="D7" s="52"/>
      <c r="E7" s="52"/>
    </row>
    <row r="8" spans="1:5" ht="15.75" customHeight="1">
      <c r="A8" s="3" t="s">
        <v>28</v>
      </c>
      <c r="B8" s="53">
        <v>8649199049</v>
      </c>
      <c r="C8" s="56">
        <f t="shared" ref="C8:C14" si="0">B8/$B$18*100</f>
        <v>5.7104657001162265</v>
      </c>
      <c r="D8" s="13">
        <v>8719436886</v>
      </c>
      <c r="E8" s="12">
        <v>7113078096</v>
      </c>
    </row>
    <row r="9" spans="1:5" ht="15.75" customHeight="1">
      <c r="A9" s="3" t="s">
        <v>29</v>
      </c>
      <c r="B9" s="53">
        <v>9375902555</v>
      </c>
      <c r="C9" s="56">
        <f t="shared" si="0"/>
        <v>6.1902575769891488</v>
      </c>
      <c r="D9" s="13">
        <v>7866111316</v>
      </c>
      <c r="E9" s="12">
        <v>7113078096</v>
      </c>
    </row>
    <row r="10" spans="1:5" ht="15.75" customHeight="1">
      <c r="A10" s="3" t="s">
        <v>30</v>
      </c>
      <c r="B10" s="53">
        <v>15445296933</v>
      </c>
      <c r="C10" s="56">
        <f t="shared" si="0"/>
        <v>10.197457344238634</v>
      </c>
      <c r="D10" s="13">
        <v>13387296935</v>
      </c>
      <c r="E10" s="53">
        <v>7004580364</v>
      </c>
    </row>
    <row r="11" spans="1:5" ht="15.75" customHeight="1">
      <c r="A11" s="3" t="s">
        <v>31</v>
      </c>
      <c r="B11" s="53">
        <v>0</v>
      </c>
      <c r="C11" s="56">
        <f t="shared" si="0"/>
        <v>0</v>
      </c>
      <c r="D11" s="10">
        <v>0</v>
      </c>
      <c r="E11" s="10">
        <v>0</v>
      </c>
    </row>
    <row r="12" spans="1:5" ht="15.75" customHeight="1">
      <c r="A12" s="3" t="s">
        <v>54</v>
      </c>
      <c r="B12" s="53">
        <v>0</v>
      </c>
      <c r="C12" s="56">
        <f>B12/$B$18*100</f>
        <v>0</v>
      </c>
      <c r="D12" s="10">
        <v>0</v>
      </c>
      <c r="E12" s="10">
        <v>0</v>
      </c>
    </row>
    <row r="13" spans="1:5" ht="15.75" customHeight="1">
      <c r="A13" s="3" t="s">
        <v>32</v>
      </c>
      <c r="B13" s="53">
        <v>13606787883</v>
      </c>
      <c r="C13" s="56">
        <f t="shared" si="0"/>
        <v>8.9836174487870313</v>
      </c>
      <c r="D13" s="13">
        <v>13022989741</v>
      </c>
      <c r="E13" s="53">
        <v>11011170100</v>
      </c>
    </row>
    <row r="14" spans="1:5" ht="15.75" customHeight="1">
      <c r="A14" s="5" t="s">
        <v>27</v>
      </c>
      <c r="B14" s="46">
        <f>SUM(B8:B13)</f>
        <v>47077186420</v>
      </c>
      <c r="C14" s="107">
        <f t="shared" si="0"/>
        <v>31.08179807013104</v>
      </c>
      <c r="D14" s="109">
        <f>SUM(D8:D13)</f>
        <v>42995834878</v>
      </c>
      <c r="E14" s="46">
        <f>SUM(E8:E13)</f>
        <v>32241906656</v>
      </c>
    </row>
    <row r="15" spans="1:5" ht="15.75" customHeight="1">
      <c r="A15" s="3"/>
      <c r="B15" s="54"/>
      <c r="C15" s="55"/>
      <c r="D15" s="3"/>
      <c r="E15" s="3"/>
    </row>
    <row r="16" spans="1:5" ht="15.75" customHeight="1">
      <c r="A16" s="5" t="s">
        <v>64</v>
      </c>
      <c r="B16" s="53">
        <v>104385049818</v>
      </c>
      <c r="C16" s="57">
        <f>B16/$B$18*100</f>
        <v>68.918201929868957</v>
      </c>
      <c r="D16" s="108">
        <v>108225729499</v>
      </c>
      <c r="E16" s="53">
        <v>42365311343</v>
      </c>
    </row>
    <row r="17" spans="1:5" ht="15.75" customHeight="1">
      <c r="A17" s="5"/>
      <c r="B17" s="54"/>
      <c r="C17" s="55"/>
      <c r="D17" s="3"/>
      <c r="E17" s="3"/>
    </row>
    <row r="18" spans="1:5" ht="15.75" customHeight="1">
      <c r="A18" s="5" t="s">
        <v>33</v>
      </c>
      <c r="B18" s="46">
        <f>SUM(B14:B16)</f>
        <v>151462236238</v>
      </c>
      <c r="C18" s="57">
        <f>B18/$B$18*100</f>
        <v>100</v>
      </c>
      <c r="D18" s="110">
        <f>D14+D16</f>
        <v>151221564377</v>
      </c>
      <c r="E18" s="106">
        <f>SUM(E14:E17)</f>
        <v>74607217999</v>
      </c>
    </row>
    <row r="19" spans="1:5" ht="15.75" customHeight="1"/>
    <row r="20" spans="1:5" ht="15.75" customHeight="1"/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">
    <mergeCell ref="A1:E1"/>
    <mergeCell ref="A2:E2"/>
  </mergeCells>
  <pageMargins left="0.7" right="0.7" top="0.75" bottom="0.75" header="0" footer="0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89"/>
  <sheetViews>
    <sheetView topLeftCell="A10" workbookViewId="0">
      <selection activeCell="B30" sqref="B30"/>
    </sheetView>
  </sheetViews>
  <sheetFormatPr defaultColWidth="14.42578125" defaultRowHeight="15" customHeight="1"/>
  <cols>
    <col min="1" max="1" width="51.140625" customWidth="1"/>
    <col min="2" max="6" width="27.42578125" customWidth="1"/>
  </cols>
  <sheetData>
    <row r="1" spans="1:24" ht="15.75" customHeight="1">
      <c r="A1" s="140" t="s">
        <v>152</v>
      </c>
      <c r="B1" s="141"/>
      <c r="C1" s="141"/>
      <c r="D1" s="141"/>
      <c r="E1" s="141"/>
      <c r="F1" s="14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>
      <c r="A2" s="137" t="str">
        <f>Grants!A2</f>
        <v>Budget Title: Budget of Consolidation</v>
      </c>
      <c r="B2" s="138"/>
      <c r="C2" s="138"/>
      <c r="D2" s="138"/>
      <c r="E2" s="138"/>
      <c r="F2" s="13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75" customHeight="1">
      <c r="A3" s="127"/>
      <c r="B3" s="127"/>
      <c r="C3" s="127"/>
      <c r="D3" s="127"/>
      <c r="E3" s="127"/>
      <c r="F3" s="12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.75" customHeight="1">
      <c r="A4" s="128" t="s">
        <v>60</v>
      </c>
      <c r="B4" s="127"/>
      <c r="C4" s="127"/>
      <c r="D4" s="127"/>
      <c r="E4" s="127"/>
      <c r="F4" s="12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.75" customHeight="1">
      <c r="A5" s="128"/>
      <c r="B5" s="127"/>
      <c r="C5" s="127"/>
      <c r="D5" s="127"/>
      <c r="E5" s="127"/>
      <c r="F5" s="12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32.25" customHeight="1">
      <c r="A6" s="100" t="s">
        <v>78</v>
      </c>
      <c r="B6" s="100" t="s">
        <v>79</v>
      </c>
      <c r="C6" s="100" t="s">
        <v>77</v>
      </c>
      <c r="D6" s="100" t="s">
        <v>73</v>
      </c>
      <c r="E6" s="100" t="s">
        <v>74</v>
      </c>
      <c r="F6" s="100" t="s">
        <v>70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5" customHeight="1">
      <c r="A7" s="97" t="s">
        <v>69</v>
      </c>
      <c r="B7" s="98">
        <f>'Expenditure  Page '!B18</f>
        <v>151462236238</v>
      </c>
      <c r="C7" s="99">
        <f>B7/1000000000</f>
        <v>151.462236238</v>
      </c>
      <c r="D7" s="112">
        <v>74607217999</v>
      </c>
      <c r="E7" s="111">
        <v>151221564377</v>
      </c>
      <c r="F7" s="113">
        <f>D7/E7*100</f>
        <v>49.336361719550737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5.75" customHeight="1">
      <c r="A8" s="95" t="s">
        <v>75</v>
      </c>
      <c r="B8" s="75">
        <f>'Revenue and Financing Page '!C17</f>
        <v>126877091287</v>
      </c>
      <c r="C8" s="96">
        <f>B8/1000000000</f>
        <v>126.877091287</v>
      </c>
      <c r="D8" s="114">
        <v>102910818016</v>
      </c>
      <c r="E8" s="53">
        <v>119139856376</v>
      </c>
      <c r="F8" s="113">
        <f t="shared" ref="F8:F10" si="0">D8/E8*100</f>
        <v>86.378161890021175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5.75" customHeight="1" thickBot="1">
      <c r="A9" s="95" t="s">
        <v>71</v>
      </c>
      <c r="B9" s="115">
        <v>24585144951</v>
      </c>
      <c r="C9" s="96">
        <f>B9/1000000000</f>
        <v>24.585144951</v>
      </c>
      <c r="D9" s="114">
        <v>209000000</v>
      </c>
      <c r="E9" s="53">
        <v>32081708001</v>
      </c>
      <c r="F9" s="113">
        <f t="shared" si="0"/>
        <v>0.65146157428240847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5.75" customHeight="1" thickTop="1">
      <c r="A10" s="95" t="s">
        <v>47</v>
      </c>
      <c r="B10" s="93">
        <f>SUM(B8:B9)</f>
        <v>151462236238</v>
      </c>
      <c r="C10" s="96">
        <f>B10/1000000000</f>
        <v>151.462236238</v>
      </c>
      <c r="D10" s="114">
        <f>SUM(D8:D9)</f>
        <v>103119818016</v>
      </c>
      <c r="E10" s="114">
        <f>SUM(E8:E9)</f>
        <v>151221564377</v>
      </c>
      <c r="F10" s="113">
        <f t="shared" si="0"/>
        <v>68.191212305487809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5.75" customHeight="1">
      <c r="A11" s="95" t="s">
        <v>72</v>
      </c>
      <c r="B11" s="94"/>
      <c r="C11" s="96">
        <f>B11/1000000000</f>
        <v>0</v>
      </c>
      <c r="D11" s="101"/>
      <c r="E11" s="101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5.7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5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5.7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5.7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5.7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5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5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5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5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5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5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5.75" customHeight="1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5.75" customHeight="1"/>
    <row r="212" spans="1:24" ht="15.75" customHeight="1"/>
    <row r="213" spans="1:24" ht="15.75" customHeight="1"/>
    <row r="214" spans="1:24" ht="15.75" customHeight="1"/>
    <row r="215" spans="1:24" ht="15.75" customHeight="1"/>
    <row r="216" spans="1:24" ht="15.75" customHeight="1"/>
    <row r="217" spans="1:24" ht="15.75" customHeight="1"/>
    <row r="218" spans="1:24" ht="15.75" customHeight="1"/>
    <row r="219" spans="1:24" ht="15.75" customHeight="1"/>
    <row r="220" spans="1:24" ht="15.75" customHeight="1"/>
    <row r="221" spans="1:24" ht="15.75" customHeight="1"/>
    <row r="222" spans="1:24" ht="15.75" customHeight="1"/>
    <row r="223" spans="1:24" ht="15.75" customHeight="1"/>
    <row r="224" spans="1: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2">
    <mergeCell ref="A1:F1"/>
    <mergeCell ref="A2:F2"/>
  </mergeCells>
  <pageMargins left="0.7" right="0.7" top="0.75" bottom="0.75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topLeftCell="D18" workbookViewId="0">
      <selection activeCell="I40" sqref="I40"/>
    </sheetView>
  </sheetViews>
  <sheetFormatPr defaultColWidth="14.42578125" defaultRowHeight="15" customHeight="1"/>
  <cols>
    <col min="1" max="1" width="61" bestFit="1" customWidth="1"/>
    <col min="2" max="2" width="19" customWidth="1"/>
    <col min="3" max="3" width="30.140625" customWidth="1"/>
    <col min="4" max="4" width="21.140625" customWidth="1"/>
    <col min="5" max="5" width="19.42578125" customWidth="1"/>
    <col min="6" max="6" width="19.140625" customWidth="1"/>
    <col min="7" max="7" width="39.140625" customWidth="1"/>
    <col min="8" max="8" width="21" customWidth="1"/>
    <col min="9" max="9" width="20.5703125" customWidth="1"/>
  </cols>
  <sheetData>
    <row r="1" spans="1:26" ht="15.75" customHeight="1">
      <c r="A1" s="50" t="str">
        <f>Grants!A1</f>
        <v>Kebbi  State Citizens Budget 2019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50" t="str">
        <f>Grants!A2</f>
        <v>Budget Title: Budget of Consolidation</v>
      </c>
      <c r="B2" s="1"/>
      <c r="C2" s="1"/>
      <c r="D2" s="1"/>
      <c r="E2" s="1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02" t="s">
        <v>80</v>
      </c>
      <c r="B4" s="143" t="s">
        <v>43</v>
      </c>
      <c r="C4" s="144"/>
      <c r="D4" s="144"/>
      <c r="E4" s="144"/>
      <c r="F4" s="145"/>
      <c r="G4" s="86"/>
      <c r="H4" s="58" t="s">
        <v>49</v>
      </c>
      <c r="I4" s="58" t="s">
        <v>48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6"/>
      <c r="B5" s="17" t="s">
        <v>28</v>
      </c>
      <c r="C5" s="17" t="s">
        <v>56</v>
      </c>
      <c r="D5" s="18" t="s">
        <v>51</v>
      </c>
      <c r="E5" s="18" t="s">
        <v>58</v>
      </c>
      <c r="F5" s="18" t="s">
        <v>59</v>
      </c>
      <c r="G5" s="18" t="s">
        <v>65</v>
      </c>
      <c r="H5" s="18" t="s">
        <v>59</v>
      </c>
      <c r="I5" s="18" t="s">
        <v>59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>
      <c r="A6" s="53" t="s">
        <v>96</v>
      </c>
      <c r="B6" s="53">
        <v>3314750000</v>
      </c>
      <c r="C6" s="87">
        <v>779400000</v>
      </c>
      <c r="D6" s="88">
        <f t="shared" ref="D6:D18" si="0">B6+C6</f>
        <v>4094150000</v>
      </c>
      <c r="E6" s="87">
        <v>4000000000</v>
      </c>
      <c r="F6" s="88">
        <f t="shared" ref="F6:F18" si="1">SUM(D6:E6)</f>
        <v>8094150000</v>
      </c>
      <c r="G6" s="66">
        <f t="shared" ref="G6:G21" si="2">(F6/F$21)*100</f>
        <v>5.3440053448578873</v>
      </c>
      <c r="H6" s="12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>
      <c r="A7" s="53" t="s">
        <v>97</v>
      </c>
      <c r="B7" s="53">
        <v>317000000</v>
      </c>
      <c r="C7" s="87">
        <v>1200440000</v>
      </c>
      <c r="D7" s="88">
        <f t="shared" si="0"/>
        <v>1517440000</v>
      </c>
      <c r="E7" s="87">
        <v>15536872200</v>
      </c>
      <c r="F7" s="88">
        <f t="shared" si="1"/>
        <v>17054312200</v>
      </c>
      <c r="G7" s="66">
        <f t="shared" si="2"/>
        <v>11.259778426354227</v>
      </c>
      <c r="H7" s="10"/>
      <c r="I7" s="1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>
      <c r="A8" s="53" t="s">
        <v>99</v>
      </c>
      <c r="B8" s="53">
        <v>47201440</v>
      </c>
      <c r="C8" s="87">
        <v>2105081070</v>
      </c>
      <c r="D8" s="88">
        <f t="shared" si="0"/>
        <v>2152282510</v>
      </c>
      <c r="E8" s="87">
        <v>0</v>
      </c>
      <c r="F8" s="88">
        <f t="shared" si="1"/>
        <v>2152282510</v>
      </c>
      <c r="G8" s="66">
        <f t="shared" si="2"/>
        <v>1.4210027287712916</v>
      </c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>
      <c r="A9" s="53" t="s">
        <v>100</v>
      </c>
      <c r="B9" s="53">
        <v>600000000</v>
      </c>
      <c r="C9" s="89">
        <v>2230000000</v>
      </c>
      <c r="D9" s="88">
        <f t="shared" si="0"/>
        <v>2830000000</v>
      </c>
      <c r="E9" s="87">
        <v>15620120643</v>
      </c>
      <c r="F9" s="88">
        <f t="shared" si="1"/>
        <v>18450120643</v>
      </c>
      <c r="G9" s="66">
        <f t="shared" si="2"/>
        <v>12.18133384351227</v>
      </c>
      <c r="H9" s="10"/>
      <c r="I9" s="1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>
      <c r="A10" s="53" t="s">
        <v>101</v>
      </c>
      <c r="B10" s="53">
        <v>430900000</v>
      </c>
      <c r="C10" s="87">
        <v>337651634</v>
      </c>
      <c r="D10" s="88">
        <f t="shared" si="0"/>
        <v>768551634</v>
      </c>
      <c r="E10" s="87">
        <v>3392000000</v>
      </c>
      <c r="F10" s="88">
        <f t="shared" si="1"/>
        <v>4160551634</v>
      </c>
      <c r="G10" s="66">
        <f t="shared" si="2"/>
        <v>2.7469234162516405</v>
      </c>
      <c r="H10" s="10"/>
      <c r="I10" s="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>
      <c r="A11" s="53" t="s">
        <v>102</v>
      </c>
      <c r="B11" s="53">
        <v>1500000000</v>
      </c>
      <c r="C11" s="87">
        <v>160000000</v>
      </c>
      <c r="D11" s="88">
        <f t="shared" si="0"/>
        <v>1660000000</v>
      </c>
      <c r="E11" s="87">
        <v>0</v>
      </c>
      <c r="F11" s="88">
        <f t="shared" si="1"/>
        <v>1660000000</v>
      </c>
      <c r="G11" s="66">
        <f t="shared" si="2"/>
        <v>1.0959827619285649</v>
      </c>
      <c r="H11" s="10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>
      <c r="A12" s="53" t="s">
        <v>103</v>
      </c>
      <c r="B12" s="53">
        <v>1655000000</v>
      </c>
      <c r="C12" s="87">
        <v>310000000</v>
      </c>
      <c r="D12" s="88">
        <f t="shared" si="0"/>
        <v>1965000000</v>
      </c>
      <c r="E12" s="87">
        <v>3600000000</v>
      </c>
      <c r="F12" s="88">
        <f t="shared" si="1"/>
        <v>5565000000</v>
      </c>
      <c r="G12" s="66">
        <f t="shared" si="2"/>
        <v>3.6741831747785927</v>
      </c>
      <c r="H12" s="10"/>
      <c r="I12" s="1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>
      <c r="A13" s="53" t="s">
        <v>104</v>
      </c>
      <c r="B13" s="53">
        <v>1788000000</v>
      </c>
      <c r="C13" s="87">
        <v>278000000</v>
      </c>
      <c r="D13" s="88">
        <f t="shared" si="0"/>
        <v>2066000000</v>
      </c>
      <c r="E13" s="87">
        <v>520000000</v>
      </c>
      <c r="F13" s="88">
        <f t="shared" si="1"/>
        <v>2586000000</v>
      </c>
      <c r="G13" s="66">
        <f t="shared" si="2"/>
        <v>1.7073562785224512</v>
      </c>
      <c r="H13" s="10"/>
      <c r="I13" s="1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>
      <c r="A14" s="53" t="s">
        <v>105</v>
      </c>
      <c r="B14" s="53">
        <v>148129184</v>
      </c>
      <c r="C14" s="87">
        <v>1624530779</v>
      </c>
      <c r="D14" s="88">
        <f t="shared" si="0"/>
        <v>1772659963</v>
      </c>
      <c r="E14" s="87">
        <v>675000000</v>
      </c>
      <c r="F14" s="88">
        <f t="shared" si="1"/>
        <v>2447659963</v>
      </c>
      <c r="G14" s="66">
        <f t="shared" si="2"/>
        <v>1.6160199557293426</v>
      </c>
      <c r="H14" s="10"/>
      <c r="I14" s="1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>
      <c r="A15" s="53" t="s">
        <v>106</v>
      </c>
      <c r="B15" s="53">
        <v>99981499</v>
      </c>
      <c r="C15" s="87">
        <v>703300000</v>
      </c>
      <c r="D15" s="88">
        <f t="shared" si="0"/>
        <v>803281499</v>
      </c>
      <c r="E15" s="87">
        <v>110000000</v>
      </c>
      <c r="F15" s="88">
        <f t="shared" si="1"/>
        <v>913281499</v>
      </c>
      <c r="G15" s="66">
        <f t="shared" si="2"/>
        <v>0.60297637330860232</v>
      </c>
      <c r="H15" s="10"/>
      <c r="I15" s="1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>
      <c r="A16" s="53" t="s">
        <v>107</v>
      </c>
      <c r="B16" s="53">
        <v>475000000</v>
      </c>
      <c r="C16" s="87">
        <v>247000000</v>
      </c>
      <c r="D16" s="88">
        <f t="shared" si="0"/>
        <v>722000000</v>
      </c>
      <c r="E16" s="87">
        <v>490000000</v>
      </c>
      <c r="F16" s="88">
        <f t="shared" si="1"/>
        <v>1212000000</v>
      </c>
      <c r="G16" s="66">
        <f t="shared" si="2"/>
        <v>0.80019946232374739</v>
      </c>
      <c r="H16" s="10"/>
      <c r="I16" s="1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>
      <c r="A17" s="53" t="s">
        <v>108</v>
      </c>
      <c r="B17" s="53">
        <v>400000000</v>
      </c>
      <c r="C17" s="87">
        <v>110000000</v>
      </c>
      <c r="D17" s="88">
        <f t="shared" si="0"/>
        <v>510000000</v>
      </c>
      <c r="E17" s="87">
        <v>5297000000</v>
      </c>
      <c r="F17" s="88">
        <f t="shared" si="1"/>
        <v>5807000000</v>
      </c>
      <c r="G17" s="66">
        <f t="shared" si="2"/>
        <v>3.8339589750115519</v>
      </c>
      <c r="H17" s="10"/>
      <c r="I17" s="1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3" t="s">
        <v>109</v>
      </c>
      <c r="B18" s="53">
        <v>217000000</v>
      </c>
      <c r="C18" s="87">
        <v>263923308</v>
      </c>
      <c r="D18" s="88">
        <f t="shared" si="0"/>
        <v>480923308</v>
      </c>
      <c r="E18" s="87">
        <v>637000000</v>
      </c>
      <c r="F18" s="88">
        <f t="shared" si="1"/>
        <v>1117923308</v>
      </c>
      <c r="G18" s="66">
        <f t="shared" si="2"/>
        <v>0.73808715344949261</v>
      </c>
      <c r="H18" s="14"/>
      <c r="I18" s="3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63" t="s">
        <v>34</v>
      </c>
      <c r="B19" s="64">
        <f t="shared" ref="B19:H19" si="3">SUM(B6:B18)</f>
        <v>10992962123</v>
      </c>
      <c r="C19" s="90">
        <f t="shared" si="3"/>
        <v>10349326791</v>
      </c>
      <c r="D19" s="90">
        <f t="shared" si="3"/>
        <v>21342288914</v>
      </c>
      <c r="E19" s="90">
        <f t="shared" si="3"/>
        <v>49877992843</v>
      </c>
      <c r="F19" s="90">
        <f t="shared" si="3"/>
        <v>71220281757</v>
      </c>
      <c r="G19" s="65">
        <f t="shared" si="2"/>
        <v>47.021807894799664</v>
      </c>
      <c r="H19" s="67">
        <f t="shared" si="3"/>
        <v>0</v>
      </c>
      <c r="I19" s="67">
        <f>SUM(I6:I18)</f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6" t="s">
        <v>66</v>
      </c>
      <c r="B20" s="1"/>
      <c r="C20" s="1"/>
      <c r="D20" s="1"/>
      <c r="E20" s="16" t="s">
        <v>66</v>
      </c>
      <c r="F20" s="90">
        <f>F21-F19</f>
        <v>80241954481</v>
      </c>
      <c r="G20" s="65">
        <f t="shared" si="2"/>
        <v>52.978192105200336</v>
      </c>
      <c r="H20" s="82"/>
      <c r="I20" s="8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>
      <c r="A21" s="69" t="s">
        <v>57</v>
      </c>
      <c r="B21" s="1"/>
      <c r="C21" s="1"/>
      <c r="D21" s="1"/>
      <c r="E21" s="69" t="s">
        <v>57</v>
      </c>
      <c r="F21" s="68">
        <f>'Expenditure  Page '!B18</f>
        <v>151462236238</v>
      </c>
      <c r="G21" s="65">
        <f t="shared" si="2"/>
        <v>100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>
      <c r="B22" s="1"/>
      <c r="C22" s="1"/>
      <c r="D22" s="1"/>
      <c r="E22" s="69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5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">
    <mergeCell ref="B4:F4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75"/>
  <sheetViews>
    <sheetView workbookViewId="0">
      <selection sqref="A1:D1"/>
    </sheetView>
  </sheetViews>
  <sheetFormatPr defaultColWidth="14.42578125" defaultRowHeight="15" customHeight="1"/>
  <cols>
    <col min="1" max="1" width="59.5703125" customWidth="1"/>
    <col min="2" max="2" width="55" customWidth="1"/>
    <col min="3" max="3" width="21.85546875" customWidth="1"/>
    <col min="4" max="4" width="25" customWidth="1"/>
    <col min="5" max="5" width="27.42578125" customWidth="1"/>
    <col min="6" max="6" width="14.42578125" customWidth="1"/>
  </cols>
  <sheetData>
    <row r="1" spans="1:4" ht="15.75" customHeight="1">
      <c r="A1" s="137" t="str">
        <f>Grants!A1</f>
        <v>Kebbi  State Citizens Budget 2019</v>
      </c>
      <c r="B1" s="138"/>
      <c r="C1" s="138"/>
      <c r="D1" s="139"/>
    </row>
    <row r="2" spans="1:4" ht="15.75" customHeight="1">
      <c r="A2" s="137" t="str">
        <f>Grants!A2</f>
        <v>Budget Title: Budget of Consolidation</v>
      </c>
      <c r="B2" s="138"/>
      <c r="C2" s="138"/>
      <c r="D2" s="139"/>
    </row>
    <row r="3" spans="1:4" ht="15.75" customHeight="1">
      <c r="A3" s="117"/>
      <c r="B3" s="117"/>
      <c r="C3" s="117"/>
      <c r="D3" s="117"/>
    </row>
    <row r="4" spans="1:4" ht="15.75" customHeight="1">
      <c r="A4" s="132"/>
      <c r="B4" s="131"/>
      <c r="C4" s="131"/>
      <c r="D4" s="131"/>
    </row>
    <row r="5" spans="1:4" ht="15.75" customHeight="1">
      <c r="A5" s="129" t="s">
        <v>35</v>
      </c>
      <c r="B5" s="130"/>
      <c r="C5" s="130"/>
      <c r="D5" s="130"/>
    </row>
    <row r="6" spans="1:4" ht="15.75" customHeight="1">
      <c r="A6" s="20" t="s">
        <v>36</v>
      </c>
      <c r="B6" s="21" t="s">
        <v>37</v>
      </c>
      <c r="C6" s="20" t="s">
        <v>38</v>
      </c>
      <c r="D6" s="20" t="s">
        <v>7</v>
      </c>
    </row>
    <row r="7" spans="1:4" ht="15.75" customHeight="1">
      <c r="A7" s="22" t="s">
        <v>111</v>
      </c>
      <c r="B7" s="22" t="s">
        <v>112</v>
      </c>
      <c r="C7" s="10" t="s">
        <v>120</v>
      </c>
      <c r="D7" s="78">
        <v>1400000000</v>
      </c>
    </row>
    <row r="8" spans="1:4" ht="15.75" customHeight="1">
      <c r="A8" s="22" t="s">
        <v>113</v>
      </c>
      <c r="B8" s="22" t="s">
        <v>112</v>
      </c>
      <c r="C8" s="10" t="s">
        <v>120</v>
      </c>
      <c r="D8" s="78">
        <v>2000000000</v>
      </c>
    </row>
    <row r="9" spans="1:4" ht="15.75" customHeight="1">
      <c r="A9" s="22" t="s">
        <v>124</v>
      </c>
      <c r="B9" s="22" t="s">
        <v>114</v>
      </c>
      <c r="C9" s="10" t="s">
        <v>125</v>
      </c>
      <c r="D9" s="78">
        <v>1000000000</v>
      </c>
    </row>
    <row r="10" spans="1:4" ht="15.75" customHeight="1">
      <c r="A10" s="22" t="s">
        <v>115</v>
      </c>
      <c r="B10" s="22" t="s">
        <v>116</v>
      </c>
      <c r="C10" s="10" t="s">
        <v>117</v>
      </c>
      <c r="D10" s="78">
        <v>1300000000</v>
      </c>
    </row>
    <row r="11" spans="1:4" ht="15.75" customHeight="1">
      <c r="A11" s="22" t="s">
        <v>118</v>
      </c>
      <c r="B11" s="22" t="s">
        <v>119</v>
      </c>
      <c r="C11" s="10" t="s">
        <v>120</v>
      </c>
      <c r="D11" s="78">
        <v>4000000000</v>
      </c>
    </row>
    <row r="12" spans="1:4" ht="15.75" customHeight="1">
      <c r="A12" s="22" t="s">
        <v>121</v>
      </c>
      <c r="B12" s="22" t="s">
        <v>119</v>
      </c>
      <c r="C12" s="10" t="s">
        <v>120</v>
      </c>
      <c r="D12" s="78">
        <v>6500000000</v>
      </c>
    </row>
    <row r="13" spans="1:4" ht="15.75" customHeight="1">
      <c r="A13" s="22" t="s">
        <v>122</v>
      </c>
      <c r="B13" s="22" t="s">
        <v>123</v>
      </c>
      <c r="C13" s="10" t="s">
        <v>117</v>
      </c>
      <c r="D13" s="78">
        <v>1440000000</v>
      </c>
    </row>
    <row r="14" spans="1:4" ht="15.75" customHeight="1">
      <c r="A14" s="22" t="s">
        <v>126</v>
      </c>
      <c r="B14" s="22" t="s">
        <v>119</v>
      </c>
      <c r="C14" s="10" t="s">
        <v>120</v>
      </c>
      <c r="D14" s="78">
        <v>1026300000</v>
      </c>
    </row>
    <row r="15" spans="1:4" ht="15.75" customHeight="1">
      <c r="A15" s="22" t="s">
        <v>127</v>
      </c>
      <c r="B15" s="22" t="s">
        <v>128</v>
      </c>
      <c r="C15" s="9" t="s">
        <v>120</v>
      </c>
      <c r="D15" s="78">
        <v>1500000000</v>
      </c>
    </row>
    <row r="16" spans="1:4" ht="15.75" customHeight="1">
      <c r="A16" s="22" t="s">
        <v>129</v>
      </c>
      <c r="B16" s="22" t="s">
        <v>128</v>
      </c>
      <c r="C16" s="10" t="s">
        <v>120</v>
      </c>
      <c r="D16" s="78">
        <v>1000000000</v>
      </c>
    </row>
    <row r="17" spans="1:15" ht="15.75" customHeight="1">
      <c r="A17" s="22" t="s">
        <v>130</v>
      </c>
      <c r="B17" s="22" t="s">
        <v>128</v>
      </c>
      <c r="C17" s="10" t="s">
        <v>120</v>
      </c>
      <c r="D17" s="78">
        <v>5000000000</v>
      </c>
    </row>
    <row r="18" spans="1:15" ht="15.75" customHeight="1">
      <c r="A18" s="22" t="s">
        <v>131</v>
      </c>
      <c r="B18" s="22" t="s">
        <v>132</v>
      </c>
      <c r="C18" s="10" t="s">
        <v>120</v>
      </c>
      <c r="D18" s="78">
        <v>1200000000</v>
      </c>
    </row>
    <row r="19" spans="1:15" ht="15.75" customHeight="1">
      <c r="A19" s="22" t="s">
        <v>133</v>
      </c>
      <c r="B19" s="22" t="s">
        <v>134</v>
      </c>
      <c r="C19" s="10" t="s">
        <v>120</v>
      </c>
      <c r="D19" s="78">
        <v>1500000000</v>
      </c>
    </row>
    <row r="20" spans="1:15" ht="15.75" customHeight="1">
      <c r="A20" s="22" t="s">
        <v>135</v>
      </c>
      <c r="B20" s="22" t="s">
        <v>116</v>
      </c>
      <c r="C20" s="10" t="s">
        <v>120</v>
      </c>
      <c r="D20" s="78">
        <v>1100000000</v>
      </c>
    </row>
    <row r="21" spans="1:15" ht="15.75" customHeight="1">
      <c r="A21" s="22" t="s">
        <v>136</v>
      </c>
      <c r="B21" s="22" t="s">
        <v>116</v>
      </c>
      <c r="C21" s="10" t="s">
        <v>117</v>
      </c>
      <c r="D21" s="78">
        <v>1440000000</v>
      </c>
    </row>
    <row r="22" spans="1:15" ht="15.75" customHeight="1">
      <c r="A22" s="22" t="s">
        <v>137</v>
      </c>
      <c r="B22" s="22" t="s">
        <v>138</v>
      </c>
      <c r="C22" s="10" t="s">
        <v>120</v>
      </c>
      <c r="D22" s="78">
        <v>2395000000</v>
      </c>
    </row>
    <row r="23" spans="1:15" ht="15.75" customHeight="1">
      <c r="A23" s="22" t="s">
        <v>141</v>
      </c>
      <c r="B23" s="22" t="s">
        <v>140</v>
      </c>
      <c r="C23" s="10" t="s">
        <v>120</v>
      </c>
      <c r="D23" s="78">
        <v>1208920643</v>
      </c>
    </row>
    <row r="24" spans="1:15" ht="15.75" customHeight="1">
      <c r="A24" s="22" t="s">
        <v>139</v>
      </c>
      <c r="B24" s="22" t="s">
        <v>140</v>
      </c>
      <c r="C24" s="10" t="s">
        <v>120</v>
      </c>
      <c r="D24" s="78">
        <v>1920000000</v>
      </c>
    </row>
    <row r="25" spans="1:15" ht="15.75" customHeight="1">
      <c r="A25" s="22" t="s">
        <v>142</v>
      </c>
      <c r="B25" s="22" t="s">
        <v>140</v>
      </c>
      <c r="C25" s="10" t="s">
        <v>120</v>
      </c>
      <c r="D25" s="78">
        <v>2000000000</v>
      </c>
    </row>
    <row r="26" spans="1:15" ht="15.75" customHeight="1">
      <c r="A26" s="22" t="s">
        <v>143</v>
      </c>
      <c r="B26" s="22" t="s">
        <v>140</v>
      </c>
      <c r="C26" s="10" t="s">
        <v>117</v>
      </c>
      <c r="D26" s="78">
        <v>1200000000</v>
      </c>
    </row>
    <row r="27" spans="1:15" ht="15.75" customHeight="1">
      <c r="A27" s="22" t="s">
        <v>144</v>
      </c>
      <c r="B27" s="22" t="s">
        <v>140</v>
      </c>
      <c r="C27" s="10" t="s">
        <v>120</v>
      </c>
      <c r="D27" s="78">
        <v>1000000000</v>
      </c>
    </row>
    <row r="28" spans="1:15" ht="15.75" customHeight="1">
      <c r="A28" s="22" t="s">
        <v>145</v>
      </c>
      <c r="B28" s="22" t="s">
        <v>140</v>
      </c>
      <c r="C28" s="10" t="s">
        <v>120</v>
      </c>
      <c r="D28" s="78">
        <v>1000000000</v>
      </c>
    </row>
    <row r="29" spans="1:15" ht="15.75" customHeight="1">
      <c r="A29" s="22" t="s">
        <v>146</v>
      </c>
      <c r="B29" s="22" t="s">
        <v>140</v>
      </c>
      <c r="C29" s="10" t="s">
        <v>120</v>
      </c>
      <c r="D29" s="78">
        <v>1500000000</v>
      </c>
    </row>
    <row r="30" spans="1:15" ht="15.75" customHeight="1">
      <c r="A30" s="22" t="s">
        <v>147</v>
      </c>
      <c r="B30" s="22" t="s">
        <v>140</v>
      </c>
      <c r="C30" s="10" t="s">
        <v>120</v>
      </c>
      <c r="D30" s="78">
        <v>1000000000</v>
      </c>
    </row>
    <row r="31" spans="1:15" ht="15.75" customHeight="1">
      <c r="A31" s="22" t="s">
        <v>148</v>
      </c>
      <c r="B31" s="22" t="s">
        <v>151</v>
      </c>
      <c r="C31" s="10" t="s">
        <v>120</v>
      </c>
      <c r="D31" s="78">
        <v>2700000000</v>
      </c>
      <c r="E31" s="23"/>
      <c r="F31" s="24"/>
      <c r="G31" s="25"/>
      <c r="H31" s="25"/>
      <c r="I31" s="25"/>
      <c r="J31" s="26"/>
      <c r="K31" s="25"/>
      <c r="L31" s="25"/>
      <c r="M31" s="26"/>
      <c r="N31" s="26"/>
      <c r="O31" s="27"/>
    </row>
    <row r="32" spans="1:15" ht="15.75" customHeight="1">
      <c r="A32" s="22" t="s">
        <v>149</v>
      </c>
      <c r="B32" s="22" t="s">
        <v>150</v>
      </c>
      <c r="C32" s="10" t="s">
        <v>120</v>
      </c>
      <c r="D32" s="78">
        <v>1750000000</v>
      </c>
    </row>
    <row r="33" spans="1:5" ht="15.75" customHeight="1">
      <c r="A33" s="71" t="s">
        <v>39</v>
      </c>
      <c r="B33" s="72"/>
      <c r="C33" s="72"/>
      <c r="D33" s="73">
        <f>SUM(D7:D32)</f>
        <v>49080220643</v>
      </c>
    </row>
    <row r="34" spans="1:5" ht="15.75" customHeight="1">
      <c r="A34" s="74" t="s">
        <v>40</v>
      </c>
      <c r="B34" s="29"/>
      <c r="C34" s="29"/>
      <c r="D34" s="80">
        <f>'Expenditure  Page '!B18</f>
        <v>151462236238</v>
      </c>
    </row>
    <row r="35" spans="1:5" ht="15.75" customHeight="1">
      <c r="A35" s="76" t="s">
        <v>41</v>
      </c>
      <c r="B35" s="77"/>
      <c r="C35" s="77"/>
      <c r="D35" s="79">
        <f>D33/D34*100</f>
        <v>32.404262515890665</v>
      </c>
    </row>
    <row r="36" spans="1:5" ht="15.75" customHeight="1">
      <c r="B36" s="30"/>
      <c r="C36" s="30"/>
      <c r="E36" s="31"/>
    </row>
    <row r="37" spans="1:5" ht="15.75">
      <c r="A37" s="85" t="s">
        <v>35</v>
      </c>
      <c r="B37" s="19"/>
      <c r="C37" s="19"/>
      <c r="D37" s="19"/>
    </row>
    <row r="38" spans="1:5" ht="15.75" customHeight="1">
      <c r="A38" s="70" t="str">
        <f t="shared" ref="A38:A43" si="0">A7</f>
        <v>Purchase of Fertilizer</v>
      </c>
      <c r="B38" s="81">
        <f t="shared" ref="B38:B43" si="1">D7</f>
        <v>1400000000</v>
      </c>
    </row>
    <row r="39" spans="1:5" ht="15.75" customHeight="1">
      <c r="A39" s="70" t="str">
        <f t="shared" si="0"/>
        <v>Purchase of Fertilizer {Moroco}</v>
      </c>
      <c r="B39" s="81">
        <f t="shared" si="1"/>
        <v>2000000000</v>
      </c>
    </row>
    <row r="40" spans="1:5" ht="15.75" customHeight="1">
      <c r="A40" s="70" t="str">
        <f t="shared" si="0"/>
        <v>Rehabilitation of Kebbi Hotels {Nationwide}</v>
      </c>
      <c r="B40" s="81">
        <f t="shared" si="1"/>
        <v>1000000000</v>
      </c>
    </row>
    <row r="41" spans="1:5" ht="15.75" customHeight="1">
      <c r="A41" s="70" t="str">
        <f t="shared" si="0"/>
        <v>Provision of Electrification of Towns &amp; Villages</v>
      </c>
      <c r="B41" s="81">
        <f t="shared" si="1"/>
        <v>1300000000</v>
      </c>
    </row>
    <row r="42" spans="1:5" ht="15.75" customHeight="1">
      <c r="A42" s="70" t="str">
        <f t="shared" si="0"/>
        <v>Rehabilitation of Roads</v>
      </c>
      <c r="B42" s="81">
        <f t="shared" si="1"/>
        <v>4000000000</v>
      </c>
    </row>
    <row r="43" spans="1:5" ht="15.75" customHeight="1">
      <c r="A43" s="70" t="str">
        <f t="shared" si="0"/>
        <v>State/Rural Roads</v>
      </c>
      <c r="B43" s="81">
        <f t="shared" si="1"/>
        <v>6500000000</v>
      </c>
    </row>
    <row r="44" spans="1:5" ht="15.75" customHeight="1">
      <c r="A44" s="28" t="s">
        <v>61</v>
      </c>
      <c r="B44" s="73">
        <f>SUM(B38:B43)</f>
        <v>16200000000</v>
      </c>
    </row>
    <row r="45" spans="1:5" ht="15.75" customHeight="1">
      <c r="A45" s="28" t="s">
        <v>42</v>
      </c>
      <c r="B45" s="73">
        <f>B46-B44</f>
        <v>88185049818</v>
      </c>
    </row>
    <row r="46" spans="1:5" ht="15.75" customHeight="1">
      <c r="A46" s="83" t="s">
        <v>62</v>
      </c>
      <c r="B46" s="84">
        <f>'Expenditure  Page '!B16</f>
        <v>104385049818</v>
      </c>
    </row>
    <row r="47" spans="1:5" ht="15.75" customHeight="1">
      <c r="A47" s="83" t="s">
        <v>63</v>
      </c>
      <c r="B47" s="84">
        <f>'Expenditure  Page '!B14</f>
        <v>47077186420</v>
      </c>
      <c r="E47" s="33"/>
    </row>
    <row r="48" spans="1:5" ht="15.75">
      <c r="A48" s="83" t="s">
        <v>59</v>
      </c>
      <c r="B48" s="84">
        <f>'Expenditure  Page '!B18</f>
        <v>151462236238</v>
      </c>
      <c r="E48" s="33"/>
    </row>
    <row r="49" spans="1:4" ht="15.75" customHeight="1">
      <c r="B49" s="35"/>
      <c r="C49" s="35"/>
      <c r="D49" s="33"/>
    </row>
    <row r="50" spans="1:4" ht="15.75" customHeight="1">
      <c r="B50" s="35"/>
      <c r="C50" s="35"/>
      <c r="D50" s="33"/>
    </row>
    <row r="51" spans="1:4" ht="15.75" customHeight="1">
      <c r="B51" s="34"/>
      <c r="C51" s="34"/>
      <c r="D51" s="32"/>
    </row>
    <row r="52" spans="1:4" ht="15.75" customHeight="1">
      <c r="B52" s="35"/>
      <c r="C52" s="35"/>
      <c r="D52" s="33"/>
    </row>
    <row r="53" spans="1:4" ht="15.75" customHeight="1">
      <c r="B53" s="35"/>
      <c r="C53" s="35"/>
      <c r="D53" s="33"/>
    </row>
    <row r="54" spans="1:4" ht="15.75" customHeight="1">
      <c r="B54" s="34"/>
      <c r="C54" s="34"/>
      <c r="D54" s="32"/>
    </row>
    <row r="55" spans="1:4" ht="15.75" customHeight="1">
      <c r="B55" s="34"/>
      <c r="C55" s="34"/>
      <c r="D55" s="32"/>
    </row>
    <row r="56" spans="1:4" ht="15.75" customHeight="1">
      <c r="B56" s="35"/>
      <c r="C56" s="35"/>
      <c r="D56" s="33"/>
    </row>
    <row r="57" spans="1:4" ht="15.75" customHeight="1">
      <c r="A57" t="s">
        <v>110</v>
      </c>
      <c r="B57" s="34"/>
      <c r="C57" s="34"/>
      <c r="D57" s="32"/>
    </row>
    <row r="58" spans="1:4" ht="15.75" customHeight="1">
      <c r="B58" s="35"/>
      <c r="C58" s="35"/>
      <c r="D58" s="33"/>
    </row>
    <row r="59" spans="1:4" ht="15.75" customHeight="1">
      <c r="B59" s="34"/>
      <c r="C59" s="34"/>
      <c r="D59" s="32"/>
    </row>
    <row r="60" spans="1:4" ht="15.75" customHeight="1">
      <c r="B60" s="34"/>
      <c r="C60" s="34"/>
      <c r="D60" s="32"/>
    </row>
    <row r="61" spans="1:4" ht="15.75" customHeight="1">
      <c r="B61" s="34"/>
      <c r="C61" s="34"/>
      <c r="D61" s="32"/>
    </row>
    <row r="62" spans="1:4" ht="15.75" customHeight="1">
      <c r="B62" s="34"/>
      <c r="C62" s="34"/>
      <c r="D62" s="32"/>
    </row>
    <row r="63" spans="1:4" ht="15.75" customHeight="1">
      <c r="B63" s="34"/>
      <c r="C63" s="34"/>
      <c r="D63" s="32"/>
    </row>
    <row r="64" spans="1:4" ht="15.75" customHeight="1">
      <c r="B64" s="35"/>
      <c r="C64" s="35"/>
      <c r="D64" s="33"/>
    </row>
    <row r="65" spans="2:4" ht="15.75" customHeight="1">
      <c r="B65" s="35"/>
      <c r="C65" s="35"/>
      <c r="D65" s="33"/>
    </row>
    <row r="66" spans="2:4" ht="15.75" customHeight="1">
      <c r="B66" s="35"/>
      <c r="C66" s="35"/>
      <c r="D66" s="33"/>
    </row>
    <row r="67" spans="2:4" ht="15.75" customHeight="1">
      <c r="B67" s="34"/>
      <c r="C67" s="34"/>
      <c r="D67" s="32"/>
    </row>
    <row r="68" spans="2:4" ht="15.75" customHeight="1">
      <c r="B68" s="35"/>
      <c r="C68" s="35"/>
      <c r="D68" s="33"/>
    </row>
    <row r="69" spans="2:4" ht="15.75" customHeight="1">
      <c r="B69" s="35"/>
      <c r="C69" s="35"/>
      <c r="D69" s="33"/>
    </row>
    <row r="70" spans="2:4" ht="15.75" customHeight="1">
      <c r="B70" s="34"/>
      <c r="C70" s="34"/>
      <c r="D70" s="32"/>
    </row>
    <row r="71" spans="2:4" ht="15.75" customHeight="1">
      <c r="B71" s="34"/>
      <c r="C71" s="34"/>
      <c r="D71" s="32"/>
    </row>
    <row r="72" spans="2:4" ht="15.75" customHeight="1">
      <c r="B72" s="34"/>
      <c r="C72" s="34"/>
      <c r="D72" s="32"/>
    </row>
    <row r="73" spans="2:4" ht="15.75" customHeight="1">
      <c r="B73" s="34"/>
      <c r="C73" s="34"/>
      <c r="D73" s="32"/>
    </row>
    <row r="74" spans="2:4" ht="15.75" customHeight="1">
      <c r="B74" s="34"/>
      <c r="C74" s="34"/>
      <c r="D74" s="32"/>
    </row>
    <row r="75" spans="2:4" ht="15.75" customHeight="1">
      <c r="B75" s="34"/>
      <c r="C75" s="34"/>
      <c r="D75" s="32"/>
    </row>
    <row r="76" spans="2:4" ht="15.75" customHeight="1">
      <c r="B76" s="34"/>
      <c r="C76" s="34"/>
      <c r="D76" s="32"/>
    </row>
    <row r="77" spans="2:4" ht="15.75" customHeight="1">
      <c r="B77" s="34"/>
      <c r="C77" s="34"/>
      <c r="D77" s="32"/>
    </row>
    <row r="78" spans="2:4" ht="15.75" customHeight="1">
      <c r="B78" s="34"/>
      <c r="C78" s="34"/>
      <c r="D78" s="32"/>
    </row>
    <row r="79" spans="2:4" ht="15.75" customHeight="1">
      <c r="B79" s="35"/>
      <c r="C79" s="35"/>
      <c r="D79" s="33"/>
    </row>
    <row r="80" spans="2:4" ht="15.75" customHeight="1">
      <c r="B80" s="34"/>
      <c r="C80" s="34"/>
      <c r="D80" s="32"/>
    </row>
    <row r="81" spans="2:4" ht="15.75" customHeight="1">
      <c r="B81" s="35"/>
      <c r="C81" s="35"/>
      <c r="D81" s="33"/>
    </row>
    <row r="82" spans="2:4" ht="15.75" customHeight="1">
      <c r="B82" s="34"/>
      <c r="C82" s="34"/>
      <c r="D82" s="32"/>
    </row>
    <row r="83" spans="2:4" ht="15.75" customHeight="1">
      <c r="B83" s="35"/>
      <c r="C83" s="35"/>
      <c r="D83" s="33"/>
    </row>
    <row r="84" spans="2:4" ht="15.75" customHeight="1">
      <c r="B84" s="34"/>
      <c r="C84" s="34"/>
      <c r="D84" s="32"/>
    </row>
    <row r="85" spans="2:4" ht="15.75" customHeight="1">
      <c r="B85" s="35"/>
      <c r="C85" s="35"/>
      <c r="D85" s="33"/>
    </row>
    <row r="86" spans="2:4" ht="15.75" customHeight="1">
      <c r="B86" s="34"/>
      <c r="C86" s="34"/>
      <c r="D86" s="32"/>
    </row>
    <row r="87" spans="2:4" ht="15.75" customHeight="1">
      <c r="B87" s="35"/>
      <c r="C87" s="35"/>
      <c r="D87" s="33"/>
    </row>
    <row r="88" spans="2:4" ht="15.75" customHeight="1">
      <c r="B88" s="34"/>
      <c r="C88" s="34"/>
      <c r="D88" s="32"/>
    </row>
    <row r="89" spans="2:4" ht="15.75" customHeight="1">
      <c r="B89" s="34"/>
      <c r="C89" s="34"/>
      <c r="D89" s="32"/>
    </row>
    <row r="90" spans="2:4" ht="15.75" customHeight="1">
      <c r="B90" s="34"/>
      <c r="C90" s="34"/>
      <c r="D90" s="32"/>
    </row>
    <row r="91" spans="2:4" ht="15.75" customHeight="1">
      <c r="B91" s="34"/>
      <c r="C91" s="34"/>
      <c r="D91" s="32"/>
    </row>
    <row r="92" spans="2:4" ht="15.75" customHeight="1">
      <c r="B92" s="34"/>
      <c r="C92" s="34"/>
      <c r="D92" s="32"/>
    </row>
    <row r="93" spans="2:4" ht="15.75" customHeight="1">
      <c r="B93" s="30"/>
      <c r="C93" s="30"/>
    </row>
    <row r="94" spans="2:4" ht="15.75" customHeight="1">
      <c r="B94" s="30"/>
      <c r="C94" s="30"/>
    </row>
    <row r="95" spans="2:4" ht="15.75" customHeight="1">
      <c r="B95" s="30"/>
      <c r="C95" s="30"/>
    </row>
    <row r="96" spans="2:4" ht="15.75" customHeight="1">
      <c r="B96" s="30"/>
      <c r="C96" s="30"/>
    </row>
    <row r="97" spans="2:3" ht="15.75" customHeight="1">
      <c r="B97" s="30"/>
      <c r="C97" s="30"/>
    </row>
    <row r="98" spans="2:3" ht="15.75" customHeight="1">
      <c r="B98" s="30"/>
      <c r="C98" s="30"/>
    </row>
    <row r="99" spans="2:3" ht="15.75" customHeight="1">
      <c r="B99" s="30"/>
      <c r="C99" s="30"/>
    </row>
    <row r="100" spans="2:3" ht="15.75" customHeight="1">
      <c r="B100" s="30"/>
      <c r="C100" s="30"/>
    </row>
    <row r="101" spans="2:3" ht="15.75" customHeight="1">
      <c r="B101" s="30"/>
      <c r="C101" s="30"/>
    </row>
    <row r="102" spans="2:3" ht="15.75" customHeight="1">
      <c r="B102" s="30"/>
      <c r="C102" s="30"/>
    </row>
    <row r="103" spans="2:3" ht="15.75" customHeight="1">
      <c r="B103" s="30"/>
      <c r="C103" s="30"/>
    </row>
    <row r="104" spans="2:3" ht="15.75" customHeight="1">
      <c r="B104" s="30"/>
      <c r="C104" s="30"/>
    </row>
    <row r="105" spans="2:3" ht="15.75" customHeight="1">
      <c r="B105" s="30"/>
      <c r="C105" s="30"/>
    </row>
    <row r="106" spans="2:3" ht="15.75" customHeight="1">
      <c r="B106" s="30"/>
      <c r="C106" s="30"/>
    </row>
    <row r="107" spans="2:3" ht="15.75" customHeight="1">
      <c r="B107" s="30"/>
      <c r="C107" s="30"/>
    </row>
    <row r="108" spans="2:3" ht="15.75" customHeight="1">
      <c r="B108" s="30"/>
      <c r="C108" s="30"/>
    </row>
    <row r="109" spans="2:3" ht="15.75" customHeight="1">
      <c r="B109" s="30"/>
      <c r="C109" s="30"/>
    </row>
    <row r="110" spans="2:3" ht="15.75" customHeight="1">
      <c r="B110" s="30"/>
      <c r="C110" s="30"/>
    </row>
    <row r="111" spans="2:3" ht="15.75" customHeight="1">
      <c r="B111" s="30"/>
      <c r="C111" s="30"/>
    </row>
    <row r="112" spans="2:3" ht="15.75" customHeight="1">
      <c r="B112" s="30"/>
      <c r="C112" s="30"/>
    </row>
    <row r="113" spans="2:3" ht="15.75" customHeight="1">
      <c r="B113" s="30"/>
      <c r="C113" s="30"/>
    </row>
    <row r="114" spans="2:3" ht="15.75" customHeight="1">
      <c r="B114" s="30"/>
      <c r="C114" s="30"/>
    </row>
    <row r="115" spans="2:3" ht="15.75" customHeight="1">
      <c r="B115" s="30"/>
      <c r="C115" s="30"/>
    </row>
    <row r="116" spans="2:3" ht="15.75" customHeight="1">
      <c r="B116" s="30"/>
      <c r="C116" s="30"/>
    </row>
    <row r="117" spans="2:3" ht="15.75" customHeight="1">
      <c r="B117" s="30"/>
      <c r="C117" s="30"/>
    </row>
    <row r="118" spans="2:3" ht="15.75" customHeight="1">
      <c r="B118" s="30"/>
      <c r="C118" s="30"/>
    </row>
    <row r="119" spans="2:3" ht="15.75" customHeight="1">
      <c r="B119" s="30"/>
      <c r="C119" s="30"/>
    </row>
    <row r="120" spans="2:3" ht="15.75" customHeight="1">
      <c r="B120" s="30"/>
      <c r="C120" s="30"/>
    </row>
    <row r="121" spans="2:3" ht="15.75" customHeight="1">
      <c r="B121" s="30"/>
      <c r="C121" s="30"/>
    </row>
    <row r="122" spans="2:3" ht="15.75" customHeight="1">
      <c r="B122" s="30"/>
      <c r="C122" s="30"/>
    </row>
    <row r="123" spans="2:3" ht="15.75" customHeight="1">
      <c r="B123" s="30"/>
      <c r="C123" s="30"/>
    </row>
    <row r="124" spans="2:3" ht="15.75" customHeight="1">
      <c r="B124" s="30"/>
      <c r="C124" s="30"/>
    </row>
    <row r="125" spans="2:3" ht="15.75" customHeight="1">
      <c r="B125" s="30"/>
      <c r="C125" s="30"/>
    </row>
    <row r="126" spans="2:3" ht="15.75" customHeight="1">
      <c r="B126" s="30"/>
      <c r="C126" s="30"/>
    </row>
    <row r="127" spans="2:3" ht="15.75" customHeight="1">
      <c r="B127" s="30"/>
      <c r="C127" s="30"/>
    </row>
    <row r="128" spans="2:3" ht="15.75" customHeight="1">
      <c r="B128" s="30"/>
      <c r="C128" s="30"/>
    </row>
    <row r="129" spans="2:3" ht="15.75" customHeight="1">
      <c r="B129" s="30"/>
      <c r="C129" s="30"/>
    </row>
    <row r="130" spans="2:3" ht="15.75" customHeight="1">
      <c r="B130" s="30"/>
      <c r="C130" s="30"/>
    </row>
    <row r="131" spans="2:3" ht="15.75" customHeight="1">
      <c r="B131" s="30"/>
      <c r="C131" s="30"/>
    </row>
    <row r="132" spans="2:3" ht="15.75" customHeight="1">
      <c r="B132" s="30"/>
      <c r="C132" s="30"/>
    </row>
    <row r="133" spans="2:3" ht="15.75" customHeight="1">
      <c r="B133" s="30"/>
      <c r="C133" s="30"/>
    </row>
    <row r="134" spans="2:3" ht="15.75" customHeight="1">
      <c r="B134" s="30"/>
      <c r="C134" s="30"/>
    </row>
    <row r="135" spans="2:3" ht="15.75" customHeight="1">
      <c r="B135" s="30"/>
      <c r="C135" s="30"/>
    </row>
    <row r="136" spans="2:3" ht="15.75" customHeight="1">
      <c r="B136" s="30"/>
      <c r="C136" s="30"/>
    </row>
    <row r="137" spans="2:3" ht="15.75" customHeight="1">
      <c r="B137" s="30"/>
      <c r="C137" s="30"/>
    </row>
    <row r="138" spans="2:3" ht="15.75" customHeight="1">
      <c r="B138" s="30"/>
      <c r="C138" s="30"/>
    </row>
    <row r="139" spans="2:3" ht="15.75" customHeight="1">
      <c r="B139" s="30"/>
      <c r="C139" s="30"/>
    </row>
    <row r="140" spans="2:3" ht="15.75" customHeight="1">
      <c r="B140" s="30"/>
      <c r="C140" s="30"/>
    </row>
    <row r="141" spans="2:3" ht="15.75" customHeight="1">
      <c r="B141" s="30"/>
      <c r="C141" s="30"/>
    </row>
    <row r="142" spans="2:3" ht="15.75" customHeight="1">
      <c r="B142" s="30"/>
      <c r="C142" s="30"/>
    </row>
    <row r="143" spans="2:3" ht="15.75" customHeight="1">
      <c r="B143" s="30"/>
      <c r="C143" s="30"/>
    </row>
    <row r="144" spans="2:3" ht="15.75" customHeight="1">
      <c r="B144" s="30"/>
      <c r="C144" s="30"/>
    </row>
    <row r="145" spans="2:3" ht="15.75" customHeight="1">
      <c r="B145" s="30"/>
      <c r="C145" s="30"/>
    </row>
    <row r="146" spans="2:3" ht="15.75" customHeight="1">
      <c r="B146" s="30"/>
      <c r="C146" s="30"/>
    </row>
    <row r="147" spans="2:3" ht="15.75" customHeight="1">
      <c r="B147" s="30"/>
      <c r="C147" s="30"/>
    </row>
    <row r="148" spans="2:3" ht="15.75" customHeight="1">
      <c r="B148" s="30"/>
      <c r="C148" s="30"/>
    </row>
    <row r="149" spans="2:3" ht="15.75" customHeight="1">
      <c r="B149" s="30"/>
      <c r="C149" s="30"/>
    </row>
    <row r="150" spans="2:3" ht="15.75" customHeight="1">
      <c r="B150" s="30"/>
      <c r="C150" s="30"/>
    </row>
    <row r="151" spans="2:3" ht="15.75" customHeight="1">
      <c r="B151" s="30"/>
      <c r="C151" s="30"/>
    </row>
    <row r="152" spans="2:3" ht="15.75" customHeight="1">
      <c r="B152" s="30"/>
      <c r="C152" s="30"/>
    </row>
    <row r="153" spans="2:3" ht="15.75" customHeight="1">
      <c r="B153" s="30"/>
      <c r="C153" s="30"/>
    </row>
    <row r="154" spans="2:3" ht="15.75" customHeight="1">
      <c r="B154" s="30"/>
      <c r="C154" s="30"/>
    </row>
    <row r="155" spans="2:3" ht="15.75" customHeight="1">
      <c r="B155" s="30"/>
      <c r="C155" s="30"/>
    </row>
    <row r="156" spans="2:3" ht="15.75" customHeight="1">
      <c r="B156" s="30"/>
      <c r="C156" s="30"/>
    </row>
    <row r="157" spans="2:3" ht="15.75" customHeight="1">
      <c r="B157" s="30"/>
      <c r="C157" s="30"/>
    </row>
    <row r="158" spans="2:3" ht="15.75" customHeight="1">
      <c r="B158" s="30"/>
      <c r="C158" s="30"/>
    </row>
    <row r="159" spans="2:3" ht="15.75" customHeight="1">
      <c r="B159" s="30"/>
      <c r="C159" s="30"/>
    </row>
    <row r="160" spans="2:3" ht="15.75" customHeight="1">
      <c r="B160" s="30"/>
      <c r="C160" s="30"/>
    </row>
    <row r="161" spans="2:3" ht="15.75" customHeight="1">
      <c r="B161" s="30"/>
      <c r="C161" s="30"/>
    </row>
    <row r="162" spans="2:3" ht="15.75" customHeight="1">
      <c r="B162" s="30"/>
      <c r="C162" s="30"/>
    </row>
    <row r="163" spans="2:3" ht="15.75" customHeight="1">
      <c r="B163" s="30"/>
      <c r="C163" s="30"/>
    </row>
    <row r="164" spans="2:3" ht="15.75" customHeight="1">
      <c r="B164" s="30"/>
      <c r="C164" s="30"/>
    </row>
    <row r="165" spans="2:3" ht="15.75" customHeight="1">
      <c r="B165" s="30"/>
      <c r="C165" s="30"/>
    </row>
    <row r="166" spans="2:3" ht="15.75" customHeight="1">
      <c r="B166" s="30"/>
      <c r="C166" s="30"/>
    </row>
    <row r="167" spans="2:3" ht="15.75" customHeight="1">
      <c r="B167" s="30"/>
      <c r="C167" s="30"/>
    </row>
    <row r="168" spans="2:3" ht="15.75" customHeight="1">
      <c r="B168" s="30"/>
      <c r="C168" s="30"/>
    </row>
    <row r="169" spans="2:3" ht="15.75" customHeight="1">
      <c r="B169" s="30"/>
      <c r="C169" s="30"/>
    </row>
    <row r="170" spans="2:3" ht="15.75" customHeight="1">
      <c r="B170" s="30"/>
      <c r="C170" s="30"/>
    </row>
    <row r="171" spans="2:3" ht="15.75" customHeight="1">
      <c r="B171" s="30"/>
      <c r="C171" s="30"/>
    </row>
    <row r="172" spans="2:3" ht="15.75" customHeight="1">
      <c r="B172" s="30"/>
      <c r="C172" s="30"/>
    </row>
    <row r="173" spans="2:3" ht="15.75" customHeight="1">
      <c r="B173" s="30"/>
      <c r="C173" s="30"/>
    </row>
    <row r="174" spans="2:3" ht="15.75" customHeight="1">
      <c r="B174" s="30"/>
      <c r="C174" s="30"/>
    </row>
    <row r="175" spans="2:3" ht="15.75" customHeight="1">
      <c r="B175" s="30"/>
      <c r="C175" s="30"/>
    </row>
    <row r="176" spans="2:3" ht="15.75" customHeight="1">
      <c r="B176" s="30"/>
      <c r="C176" s="30"/>
    </row>
    <row r="177" spans="2:3" ht="15.75" customHeight="1">
      <c r="B177" s="30"/>
      <c r="C177" s="30"/>
    </row>
    <row r="178" spans="2:3" ht="15.75" customHeight="1">
      <c r="B178" s="30"/>
      <c r="C178" s="30"/>
    </row>
    <row r="179" spans="2:3" ht="15.75" customHeight="1">
      <c r="B179" s="30"/>
      <c r="C179" s="30"/>
    </row>
    <row r="180" spans="2:3" ht="15.75" customHeight="1">
      <c r="B180" s="30"/>
      <c r="C180" s="30"/>
    </row>
    <row r="181" spans="2:3" ht="15.75" customHeight="1">
      <c r="B181" s="30"/>
      <c r="C181" s="30"/>
    </row>
    <row r="182" spans="2:3" ht="15.75" customHeight="1">
      <c r="B182" s="30"/>
      <c r="C182" s="30"/>
    </row>
    <row r="183" spans="2:3" ht="15.75" customHeight="1">
      <c r="B183" s="30"/>
      <c r="C183" s="30"/>
    </row>
    <row r="184" spans="2:3" ht="15.75" customHeight="1">
      <c r="B184" s="30"/>
      <c r="C184" s="30"/>
    </row>
    <row r="185" spans="2:3" ht="15.75" customHeight="1">
      <c r="B185" s="30"/>
      <c r="C185" s="30"/>
    </row>
    <row r="186" spans="2:3" ht="15.75" customHeight="1">
      <c r="B186" s="30"/>
      <c r="C186" s="30"/>
    </row>
    <row r="187" spans="2:3" ht="15.75" customHeight="1">
      <c r="B187" s="30"/>
      <c r="C187" s="30"/>
    </row>
    <row r="188" spans="2:3" ht="15.75" customHeight="1">
      <c r="B188" s="30"/>
      <c r="C188" s="30"/>
    </row>
    <row r="189" spans="2:3" ht="15.75" customHeight="1">
      <c r="B189" s="30"/>
      <c r="C189" s="30"/>
    </row>
    <row r="190" spans="2:3" ht="15.75" customHeight="1">
      <c r="B190" s="30"/>
      <c r="C190" s="30"/>
    </row>
    <row r="191" spans="2:3" ht="15.75" customHeight="1">
      <c r="B191" s="30"/>
      <c r="C191" s="30"/>
    </row>
    <row r="192" spans="2:3" ht="15.75" customHeight="1">
      <c r="B192" s="30"/>
      <c r="C192" s="30"/>
    </row>
    <row r="193" spans="2:3" ht="15.75" customHeight="1">
      <c r="B193" s="30"/>
      <c r="C193" s="30"/>
    </row>
    <row r="194" spans="2:3" ht="15.75" customHeight="1">
      <c r="B194" s="30"/>
      <c r="C194" s="30"/>
    </row>
    <row r="195" spans="2:3" ht="15.75" customHeight="1">
      <c r="B195" s="30"/>
      <c r="C195" s="30"/>
    </row>
    <row r="196" spans="2:3" ht="15.75" customHeight="1">
      <c r="B196" s="30"/>
      <c r="C196" s="30"/>
    </row>
    <row r="197" spans="2:3" ht="15.75" customHeight="1">
      <c r="B197" s="30"/>
      <c r="C197" s="30"/>
    </row>
    <row r="198" spans="2:3" ht="15.75" customHeight="1">
      <c r="B198" s="30"/>
      <c r="C198" s="30"/>
    </row>
    <row r="199" spans="2:3" ht="15.75" customHeight="1">
      <c r="B199" s="30"/>
      <c r="C199" s="30"/>
    </row>
    <row r="200" spans="2:3" ht="15.75" customHeight="1">
      <c r="B200" s="30"/>
      <c r="C200" s="30"/>
    </row>
    <row r="201" spans="2:3" ht="15.75" customHeight="1">
      <c r="B201" s="30"/>
      <c r="C201" s="30"/>
    </row>
    <row r="202" spans="2:3" ht="15.75" customHeight="1">
      <c r="B202" s="30"/>
      <c r="C202" s="30"/>
    </row>
    <row r="203" spans="2:3" ht="15.75" customHeight="1">
      <c r="B203" s="30"/>
      <c r="C203" s="30"/>
    </row>
    <row r="204" spans="2:3" ht="15.75" customHeight="1">
      <c r="B204" s="30"/>
      <c r="C204" s="30"/>
    </row>
    <row r="205" spans="2:3" ht="15.75" customHeight="1">
      <c r="B205" s="30"/>
      <c r="C205" s="30"/>
    </row>
    <row r="206" spans="2:3" ht="15.75" customHeight="1">
      <c r="B206" s="30"/>
      <c r="C206" s="30"/>
    </row>
    <row r="207" spans="2:3" ht="15.75" customHeight="1">
      <c r="B207" s="30"/>
      <c r="C207" s="30"/>
    </row>
    <row r="208" spans="2:3" ht="15.75" customHeight="1">
      <c r="B208" s="30"/>
      <c r="C208" s="30"/>
    </row>
    <row r="209" spans="2:3" ht="15.75" customHeight="1">
      <c r="B209" s="30"/>
      <c r="C209" s="30"/>
    </row>
    <row r="210" spans="2:3" ht="15.75" customHeight="1">
      <c r="B210" s="30"/>
      <c r="C210" s="30"/>
    </row>
    <row r="211" spans="2:3" ht="15.75" customHeight="1">
      <c r="B211" s="30"/>
      <c r="C211" s="30"/>
    </row>
    <row r="212" spans="2:3" ht="15.75" customHeight="1">
      <c r="B212" s="30"/>
      <c r="C212" s="30"/>
    </row>
    <row r="213" spans="2:3" ht="15.75" customHeight="1">
      <c r="B213" s="30"/>
      <c r="C213" s="30"/>
    </row>
    <row r="214" spans="2:3" ht="15.75" customHeight="1">
      <c r="B214" s="30"/>
      <c r="C214" s="30"/>
    </row>
    <row r="215" spans="2:3" ht="15.75" customHeight="1">
      <c r="B215" s="30"/>
      <c r="C215" s="30"/>
    </row>
    <row r="216" spans="2:3" ht="15.75" customHeight="1">
      <c r="B216" s="30"/>
      <c r="C216" s="30"/>
    </row>
    <row r="217" spans="2:3" ht="15.75" customHeight="1">
      <c r="B217" s="30"/>
      <c r="C217" s="30"/>
    </row>
    <row r="218" spans="2:3" ht="15.75" customHeight="1">
      <c r="B218" s="30"/>
      <c r="C218" s="30"/>
    </row>
    <row r="219" spans="2:3" ht="15.75" customHeight="1">
      <c r="B219" s="30"/>
      <c r="C219" s="30"/>
    </row>
    <row r="220" spans="2:3" ht="15.75" customHeight="1">
      <c r="B220" s="30"/>
      <c r="C220" s="30"/>
    </row>
    <row r="221" spans="2:3" ht="15.75" customHeight="1">
      <c r="B221" s="30"/>
      <c r="C221" s="30"/>
    </row>
    <row r="222" spans="2:3" ht="15.75" customHeight="1">
      <c r="B222" s="30"/>
      <c r="C222" s="30"/>
    </row>
    <row r="223" spans="2:3" ht="15.75" customHeight="1">
      <c r="B223" s="30"/>
      <c r="C223" s="30"/>
    </row>
    <row r="224" spans="2:3" ht="15.75" customHeight="1">
      <c r="B224" s="30"/>
      <c r="C224" s="30"/>
    </row>
    <row r="225" spans="2:3" ht="15.75" customHeight="1">
      <c r="B225" s="30"/>
      <c r="C225" s="30"/>
    </row>
    <row r="226" spans="2:3" ht="15.75" customHeight="1">
      <c r="B226" s="30"/>
      <c r="C226" s="30"/>
    </row>
    <row r="227" spans="2:3" ht="15.75" customHeight="1">
      <c r="B227" s="30"/>
      <c r="C227" s="30"/>
    </row>
    <row r="228" spans="2:3" ht="15.75" customHeight="1"/>
    <row r="229" spans="2:3" ht="15.75" customHeight="1"/>
    <row r="230" spans="2:3" ht="15.75" customHeight="1"/>
    <row r="231" spans="2:3" ht="15.75" customHeight="1"/>
    <row r="232" spans="2:3" ht="15.75" customHeight="1"/>
    <row r="233" spans="2:3" ht="15.75" customHeight="1"/>
    <row r="234" spans="2:3" ht="15.75" customHeight="1"/>
    <row r="235" spans="2:3" ht="15.75" customHeight="1"/>
    <row r="236" spans="2:3" ht="15.75" customHeight="1"/>
    <row r="237" spans="2:3" ht="15.75" customHeight="1"/>
    <row r="238" spans="2:3" ht="15.75" customHeight="1"/>
    <row r="239" spans="2:3" ht="15.75" customHeight="1"/>
    <row r="240" spans="2: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mergeCells count="2">
    <mergeCell ref="A1:D1"/>
    <mergeCell ref="A2:D2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7B832A4C-527B-4689-B825-2B3CD9D899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Grants</vt:lpstr>
      <vt:lpstr>Loans </vt:lpstr>
      <vt:lpstr>Revenue and Financing Page </vt:lpstr>
      <vt:lpstr>Expenditure  Page </vt:lpstr>
      <vt:lpstr>General Framework </vt:lpstr>
      <vt:lpstr>Sectoral Allocations</vt:lpstr>
      <vt:lpstr>Main Capital Allocations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 Man Lee</dc:creator>
  <cp:lastModifiedBy>Windows User</cp:lastModifiedBy>
  <dcterms:created xsi:type="dcterms:W3CDTF">2019-03-22T12:36:33Z</dcterms:created>
  <dcterms:modified xsi:type="dcterms:W3CDTF">2019-04-15T15:20:06Z</dcterms:modified>
</cp:coreProperties>
</file>