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380" firstSheet="1" activeTab="3"/>
  </bookViews>
  <sheets>
    <sheet name="GEN SUMM" sheetId="1" r:id="rId1"/>
    <sheet name="MIN REC EXP SUMM" sheetId="2" r:id="rId2"/>
    <sheet name="BOARD REC EXP SUMM" sheetId="3" r:id="rId3"/>
    <sheet name="CAP EXP SUMM" sheetId="4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E38" i="4" l="1"/>
  <c r="D38" i="4"/>
  <c r="C38" i="4"/>
  <c r="E26" i="4"/>
  <c r="D26" i="4"/>
  <c r="C25" i="4"/>
  <c r="C26" i="4" s="1"/>
  <c r="E21" i="4"/>
  <c r="D21" i="4"/>
  <c r="C18" i="4"/>
  <c r="C15" i="4"/>
  <c r="C14" i="4"/>
  <c r="C21" i="4" s="1"/>
  <c r="E10" i="4"/>
  <c r="D10" i="4"/>
  <c r="C10" i="4"/>
  <c r="C42" i="4" s="1"/>
  <c r="H154" i="3"/>
  <c r="F154" i="3"/>
  <c r="E154" i="3"/>
  <c r="D154" i="3"/>
  <c r="I153" i="3"/>
  <c r="J153" i="3" s="1"/>
  <c r="I152" i="3"/>
  <c r="J152" i="3" s="1"/>
  <c r="I151" i="3"/>
  <c r="J151" i="3" s="1"/>
  <c r="I150" i="3"/>
  <c r="J150" i="3" s="1"/>
  <c r="I149" i="3"/>
  <c r="J149" i="3" s="1"/>
  <c r="I148" i="3"/>
  <c r="J148" i="3" s="1"/>
  <c r="I147" i="3"/>
  <c r="J147" i="3" s="1"/>
  <c r="I146" i="3"/>
  <c r="J146" i="3" s="1"/>
  <c r="D146" i="3"/>
  <c r="J145" i="3"/>
  <c r="I145" i="3"/>
  <c r="J144" i="3"/>
  <c r="I144" i="3"/>
  <c r="J143" i="3"/>
  <c r="I143" i="3"/>
  <c r="G142" i="3"/>
  <c r="I142" i="3" s="1"/>
  <c r="J142" i="3" s="1"/>
  <c r="I141" i="3"/>
  <c r="J141" i="3" s="1"/>
  <c r="G140" i="3"/>
  <c r="I140" i="3" s="1"/>
  <c r="J140" i="3" s="1"/>
  <c r="J139" i="3"/>
  <c r="I139" i="3"/>
  <c r="I138" i="3"/>
  <c r="J138" i="3" s="1"/>
  <c r="J137" i="3"/>
  <c r="I137" i="3"/>
  <c r="I136" i="3"/>
  <c r="J136" i="3" s="1"/>
  <c r="J135" i="3"/>
  <c r="I135" i="3"/>
  <c r="I134" i="3"/>
  <c r="J134" i="3" s="1"/>
  <c r="J133" i="3"/>
  <c r="I133" i="3"/>
  <c r="I132" i="3"/>
  <c r="J132" i="3" s="1"/>
  <c r="J131" i="3"/>
  <c r="I131" i="3"/>
  <c r="G130" i="3"/>
  <c r="I130" i="3" s="1"/>
  <c r="J130" i="3" s="1"/>
  <c r="I129" i="3"/>
  <c r="J129" i="3" s="1"/>
  <c r="I128" i="3"/>
  <c r="J128" i="3" s="1"/>
  <c r="I127" i="3"/>
  <c r="J127" i="3" s="1"/>
  <c r="I126" i="3"/>
  <c r="J126" i="3" s="1"/>
  <c r="I125" i="3"/>
  <c r="J125" i="3" s="1"/>
  <c r="I124" i="3"/>
  <c r="J124" i="3" s="1"/>
  <c r="I123" i="3"/>
  <c r="D123" i="3"/>
  <c r="J123" i="3" s="1"/>
  <c r="J122" i="3"/>
  <c r="I122" i="3"/>
  <c r="I121" i="3"/>
  <c r="J121" i="3" s="1"/>
  <c r="J120" i="3"/>
  <c r="I120" i="3"/>
  <c r="I119" i="3"/>
  <c r="J119" i="3" s="1"/>
  <c r="J118" i="3"/>
  <c r="I118" i="3"/>
  <c r="I117" i="3"/>
  <c r="J117" i="3" s="1"/>
  <c r="J116" i="3"/>
  <c r="I116" i="3"/>
  <c r="I115" i="3"/>
  <c r="J115" i="3" s="1"/>
  <c r="J114" i="3"/>
  <c r="I114" i="3"/>
  <c r="I113" i="3"/>
  <c r="J113" i="3" s="1"/>
  <c r="J112" i="3"/>
  <c r="I112" i="3"/>
  <c r="I111" i="3"/>
  <c r="J111" i="3" s="1"/>
  <c r="J110" i="3"/>
  <c r="I110" i="3"/>
  <c r="I109" i="3"/>
  <c r="J109" i="3" s="1"/>
  <c r="J108" i="3"/>
  <c r="I108" i="3"/>
  <c r="D108" i="3"/>
  <c r="I107" i="3"/>
  <c r="J107" i="3" s="1"/>
  <c r="I106" i="3"/>
  <c r="J106" i="3" s="1"/>
  <c r="I105" i="3"/>
  <c r="J105" i="3" s="1"/>
  <c r="I104" i="3"/>
  <c r="J104" i="3" s="1"/>
  <c r="I103" i="3"/>
  <c r="J103" i="3" s="1"/>
  <c r="H102" i="3"/>
  <c r="I102" i="3" s="1"/>
  <c r="J102" i="3" s="1"/>
  <c r="J101" i="3"/>
  <c r="I101" i="3"/>
  <c r="I100" i="3"/>
  <c r="J100" i="3" s="1"/>
  <c r="J99" i="3"/>
  <c r="I99" i="3"/>
  <c r="I98" i="3"/>
  <c r="J98" i="3" s="1"/>
  <c r="J97" i="3"/>
  <c r="I97" i="3"/>
  <c r="I96" i="3"/>
  <c r="J96" i="3" s="1"/>
  <c r="J95" i="3"/>
  <c r="I95" i="3"/>
  <c r="I94" i="3"/>
  <c r="J94" i="3" s="1"/>
  <c r="J93" i="3"/>
  <c r="I93" i="3"/>
  <c r="I92" i="3"/>
  <c r="J92" i="3" s="1"/>
  <c r="J91" i="3"/>
  <c r="I91" i="3"/>
  <c r="I90" i="3"/>
  <c r="J90" i="3" s="1"/>
  <c r="J89" i="3"/>
  <c r="I89" i="3"/>
  <c r="I88" i="3"/>
  <c r="J88" i="3" s="1"/>
  <c r="J87" i="3"/>
  <c r="I87" i="3"/>
  <c r="I86" i="3"/>
  <c r="J86" i="3" s="1"/>
  <c r="J85" i="3"/>
  <c r="I85" i="3"/>
  <c r="I84" i="3"/>
  <c r="J84" i="3" s="1"/>
  <c r="J83" i="3"/>
  <c r="I83" i="3"/>
  <c r="I82" i="3"/>
  <c r="J82" i="3" s="1"/>
  <c r="J81" i="3"/>
  <c r="I81" i="3"/>
  <c r="I80" i="3"/>
  <c r="J80" i="3" s="1"/>
  <c r="J79" i="3"/>
  <c r="I79" i="3"/>
  <c r="G78" i="3"/>
  <c r="I78" i="3" s="1"/>
  <c r="J78" i="3" s="1"/>
  <c r="I77" i="3"/>
  <c r="J77" i="3" s="1"/>
  <c r="I76" i="3"/>
  <c r="J76" i="3" s="1"/>
  <c r="G76" i="3"/>
  <c r="I75" i="3"/>
  <c r="J75" i="3" s="1"/>
  <c r="J74" i="3"/>
  <c r="I74" i="3"/>
  <c r="I73" i="3"/>
  <c r="J73" i="3" s="1"/>
  <c r="J72" i="3"/>
  <c r="I72" i="3"/>
  <c r="I71" i="3"/>
  <c r="J71" i="3" s="1"/>
  <c r="J70" i="3"/>
  <c r="I70" i="3"/>
  <c r="I69" i="3"/>
  <c r="J69" i="3" s="1"/>
  <c r="J68" i="3"/>
  <c r="I68" i="3"/>
  <c r="I67" i="3"/>
  <c r="J67" i="3" s="1"/>
  <c r="J66" i="3"/>
  <c r="I66" i="3"/>
  <c r="I65" i="3"/>
  <c r="J65" i="3" s="1"/>
  <c r="J64" i="3"/>
  <c r="I64" i="3"/>
  <c r="I63" i="3"/>
  <c r="J63" i="3" s="1"/>
  <c r="J62" i="3"/>
  <c r="I62" i="3"/>
  <c r="I61" i="3"/>
  <c r="J61" i="3" s="1"/>
  <c r="J60" i="3"/>
  <c r="I60" i="3"/>
  <c r="I59" i="3"/>
  <c r="J59" i="3" s="1"/>
  <c r="J58" i="3"/>
  <c r="I58" i="3"/>
  <c r="I57" i="3"/>
  <c r="J57" i="3" s="1"/>
  <c r="J56" i="3"/>
  <c r="I56" i="3"/>
  <c r="I55" i="3"/>
  <c r="J55" i="3" s="1"/>
  <c r="J54" i="3"/>
  <c r="I54" i="3"/>
  <c r="I53" i="3"/>
  <c r="J53" i="3" s="1"/>
  <c r="J52" i="3"/>
  <c r="I52" i="3"/>
  <c r="I51" i="3"/>
  <c r="J51" i="3" s="1"/>
  <c r="G50" i="3"/>
  <c r="I50" i="3" s="1"/>
  <c r="J50" i="3" s="1"/>
  <c r="I49" i="3"/>
  <c r="J49" i="3" s="1"/>
  <c r="I48" i="3"/>
  <c r="J48" i="3" s="1"/>
  <c r="I47" i="3"/>
  <c r="J47" i="3" s="1"/>
  <c r="I46" i="3"/>
  <c r="J46" i="3" s="1"/>
  <c r="I45" i="3"/>
  <c r="J45" i="3" s="1"/>
  <c r="I44" i="3"/>
  <c r="J44" i="3" s="1"/>
  <c r="I43" i="3"/>
  <c r="J43" i="3" s="1"/>
  <c r="I42" i="3"/>
  <c r="D42" i="3"/>
  <c r="J42" i="3" s="1"/>
  <c r="J41" i="3"/>
  <c r="I41" i="3"/>
  <c r="I40" i="3"/>
  <c r="J40" i="3" s="1"/>
  <c r="G39" i="3"/>
  <c r="I39" i="3" s="1"/>
  <c r="J39" i="3" s="1"/>
  <c r="D39" i="3"/>
  <c r="J38" i="3"/>
  <c r="I38" i="3"/>
  <c r="G37" i="3"/>
  <c r="I37" i="3" s="1"/>
  <c r="J37" i="3" s="1"/>
  <c r="I36" i="3"/>
  <c r="J36" i="3" s="1"/>
  <c r="I35" i="3"/>
  <c r="J35" i="3" s="1"/>
  <c r="I34" i="3"/>
  <c r="J34" i="3" s="1"/>
  <c r="I33" i="3"/>
  <c r="J33" i="3" s="1"/>
  <c r="I32" i="3"/>
  <c r="J32" i="3" s="1"/>
  <c r="I31" i="3"/>
  <c r="J31" i="3" s="1"/>
  <c r="G31" i="3"/>
  <c r="I30" i="3"/>
  <c r="J30" i="3" s="1"/>
  <c r="G29" i="3"/>
  <c r="I29" i="3" s="1"/>
  <c r="J29" i="3" s="1"/>
  <c r="I28" i="3"/>
  <c r="J28" i="3" s="1"/>
  <c r="I27" i="3"/>
  <c r="J27" i="3" s="1"/>
  <c r="I26" i="3"/>
  <c r="J26" i="3" s="1"/>
  <c r="I25" i="3"/>
  <c r="J25" i="3" s="1"/>
  <c r="I24" i="3"/>
  <c r="J24" i="3" s="1"/>
  <c r="D24" i="3"/>
  <c r="I23" i="3"/>
  <c r="J23" i="3" s="1"/>
  <c r="J22" i="3"/>
  <c r="I22" i="3"/>
  <c r="I21" i="3"/>
  <c r="J21" i="3" s="1"/>
  <c r="J20" i="3"/>
  <c r="I20" i="3"/>
  <c r="I19" i="3"/>
  <c r="J19" i="3" s="1"/>
  <c r="J18" i="3"/>
  <c r="I18" i="3"/>
  <c r="I17" i="3"/>
  <c r="J17" i="3" s="1"/>
  <c r="J16" i="3"/>
  <c r="I16" i="3"/>
  <c r="I15" i="3"/>
  <c r="J15" i="3" s="1"/>
  <c r="J14" i="3"/>
  <c r="I14" i="3"/>
  <c r="I13" i="3"/>
  <c r="J13" i="3" s="1"/>
  <c r="J12" i="3"/>
  <c r="I12" i="3"/>
  <c r="I11" i="3"/>
  <c r="J11" i="3" s="1"/>
  <c r="G10" i="3"/>
  <c r="G154" i="3" s="1"/>
  <c r="I154" i="3" s="1"/>
  <c r="G86" i="2"/>
  <c r="E86" i="2"/>
  <c r="I85" i="2"/>
  <c r="H85" i="2"/>
  <c r="H84" i="2"/>
  <c r="I84" i="2" s="1"/>
  <c r="I83" i="2"/>
  <c r="H83" i="2"/>
  <c r="H82" i="2"/>
  <c r="I82" i="2" s="1"/>
  <c r="I81" i="2"/>
  <c r="H81" i="2"/>
  <c r="H80" i="2"/>
  <c r="I80" i="2" s="1"/>
  <c r="I79" i="2"/>
  <c r="H79" i="2"/>
  <c r="H78" i="2"/>
  <c r="I78" i="2" s="1"/>
  <c r="I77" i="2"/>
  <c r="H77" i="2"/>
  <c r="H76" i="2"/>
  <c r="I76" i="2" s="1"/>
  <c r="I75" i="2"/>
  <c r="H75" i="2"/>
  <c r="H74" i="2"/>
  <c r="I74" i="2" s="1"/>
  <c r="I73" i="2"/>
  <c r="H73" i="2"/>
  <c r="H72" i="2"/>
  <c r="I72" i="2" s="1"/>
  <c r="I71" i="2"/>
  <c r="H71" i="2"/>
  <c r="F70" i="2"/>
  <c r="H70" i="2" s="1"/>
  <c r="I70" i="2" s="1"/>
  <c r="I69" i="2"/>
  <c r="H69" i="2"/>
  <c r="H68" i="2"/>
  <c r="I68" i="2" s="1"/>
  <c r="I67" i="2"/>
  <c r="H67" i="2"/>
  <c r="H66" i="2"/>
  <c r="I66" i="2" s="1"/>
  <c r="I65" i="2"/>
  <c r="H65" i="2"/>
  <c r="H64" i="2"/>
  <c r="I64" i="2" s="1"/>
  <c r="I63" i="2"/>
  <c r="H63" i="2"/>
  <c r="H62" i="2"/>
  <c r="I62" i="2" s="1"/>
  <c r="I61" i="2"/>
  <c r="H61" i="2"/>
  <c r="H60" i="2"/>
  <c r="I60" i="2" s="1"/>
  <c r="I59" i="2"/>
  <c r="H59" i="2"/>
  <c r="H58" i="2"/>
  <c r="I58" i="2" s="1"/>
  <c r="I57" i="2"/>
  <c r="H57" i="2"/>
  <c r="H56" i="2"/>
  <c r="I56" i="2" s="1"/>
  <c r="I55" i="2"/>
  <c r="H55" i="2"/>
  <c r="H54" i="2"/>
  <c r="I54" i="2" s="1"/>
  <c r="I53" i="2"/>
  <c r="H53" i="2"/>
  <c r="H52" i="2"/>
  <c r="I52" i="2" s="1"/>
  <c r="I51" i="2"/>
  <c r="H51" i="2"/>
  <c r="H50" i="2"/>
  <c r="I50" i="2" s="1"/>
  <c r="F50" i="2"/>
  <c r="H49" i="2"/>
  <c r="I49" i="2" s="1"/>
  <c r="I48" i="2"/>
  <c r="H48" i="2"/>
  <c r="H47" i="2"/>
  <c r="I47" i="2" s="1"/>
  <c r="I46" i="2"/>
  <c r="H46" i="2"/>
  <c r="I45" i="2"/>
  <c r="I44" i="2"/>
  <c r="I43" i="2"/>
  <c r="H43" i="2"/>
  <c r="I42" i="2"/>
  <c r="H41" i="2"/>
  <c r="I41" i="2" s="1"/>
  <c r="I40" i="2"/>
  <c r="H39" i="2"/>
  <c r="I39" i="2" s="1"/>
  <c r="I38" i="2"/>
  <c r="I37" i="2"/>
  <c r="H37" i="2"/>
  <c r="I36" i="2"/>
  <c r="I35" i="2"/>
  <c r="H35" i="2"/>
  <c r="I34" i="2"/>
  <c r="H33" i="2"/>
  <c r="I33" i="2" s="1"/>
  <c r="I32" i="2"/>
  <c r="H32" i="2"/>
  <c r="H31" i="2"/>
  <c r="I31" i="2" s="1"/>
  <c r="I30" i="2"/>
  <c r="H30" i="2"/>
  <c r="H29" i="2"/>
  <c r="I29" i="2" s="1"/>
  <c r="I28" i="2"/>
  <c r="H28" i="2"/>
  <c r="H27" i="2"/>
  <c r="I27" i="2" s="1"/>
  <c r="I26" i="2"/>
  <c r="H26" i="2"/>
  <c r="H25" i="2"/>
  <c r="I25" i="2" s="1"/>
  <c r="I24" i="2"/>
  <c r="H24" i="2"/>
  <c r="H23" i="2"/>
  <c r="I23" i="2" s="1"/>
  <c r="F22" i="2"/>
  <c r="H22" i="2" s="1"/>
  <c r="I22" i="2" s="1"/>
  <c r="I21" i="2"/>
  <c r="H21" i="2"/>
  <c r="F20" i="2"/>
  <c r="F86" i="2" s="1"/>
  <c r="H86" i="2" s="1"/>
  <c r="I19" i="2"/>
  <c r="H19" i="2"/>
  <c r="H18" i="2"/>
  <c r="I18" i="2" s="1"/>
  <c r="I17" i="2"/>
  <c r="H17" i="2"/>
  <c r="H16" i="2"/>
  <c r="I16" i="2" s="1"/>
  <c r="I15" i="2"/>
  <c r="H15" i="2"/>
  <c r="H14" i="2"/>
  <c r="I14" i="2" s="1"/>
  <c r="I13" i="2"/>
  <c r="H13" i="2"/>
  <c r="H12" i="2"/>
  <c r="I12" i="2" s="1"/>
  <c r="I11" i="2"/>
  <c r="H11" i="2"/>
  <c r="H10" i="2"/>
  <c r="I10" i="2" s="1"/>
  <c r="I9" i="2"/>
  <c r="H9" i="2"/>
  <c r="D25" i="1"/>
  <c r="E25" i="1" s="1"/>
  <c r="C25" i="1"/>
  <c r="E24" i="1"/>
  <c r="E23" i="1"/>
  <c r="D21" i="1"/>
  <c r="E20" i="1"/>
  <c r="E19" i="1"/>
  <c r="E18" i="1"/>
  <c r="C16" i="1"/>
  <c r="E16" i="1" s="1"/>
  <c r="E15" i="1"/>
  <c r="E14" i="1"/>
  <c r="C14" i="1"/>
  <c r="C13" i="1"/>
  <c r="E13" i="1" s="1"/>
  <c r="E12" i="1"/>
  <c r="C12" i="1"/>
  <c r="C21" i="1" s="1"/>
  <c r="E21" i="1" s="1"/>
  <c r="E9" i="1"/>
  <c r="E6" i="1"/>
  <c r="E5" i="1"/>
  <c r="E4" i="1"/>
  <c r="E3" i="1"/>
  <c r="J154" i="3" l="1"/>
  <c r="I86" i="2"/>
  <c r="H20" i="2"/>
  <c r="I20" i="2" s="1"/>
  <c r="I10" i="3"/>
  <c r="J10" i="3" s="1"/>
</calcChain>
</file>

<file path=xl/sharedStrings.xml><?xml version="1.0" encoding="utf-8"?>
<sst xmlns="http://schemas.openxmlformats.org/spreadsheetml/2006/main" count="401" uniqueCount="360">
  <si>
    <t>MINISTRY OF BUDGET AND ECONOMIC PLANNING, KEBBI STATE
 1st QUARTER BUDGET PERFORMANCE
JANUARY - MARCH 2019</t>
  </si>
  <si>
    <t>DESCRIPTION</t>
  </si>
  <si>
    <t>ESTIMATE 2019</t>
  </si>
  <si>
    <t>ACTUAL RECEIPT JAN-MAR</t>
  </si>
  <si>
    <t>BALANCE</t>
  </si>
  <si>
    <t>INTERNALLY GENERATED REVENUE</t>
  </si>
  <si>
    <t>STATUTORY ALLOCATION</t>
  </si>
  <si>
    <t>VALUE ADDED TAX</t>
  </si>
  <si>
    <t>OPENING BALANCE (BANK BALANCES)</t>
  </si>
  <si>
    <t>INTERNAL LOANS</t>
  </si>
  <si>
    <t>CBN /UBA Commercial Agricultural Loan</t>
  </si>
  <si>
    <t>a) CBN/AADS/Intervention</t>
  </si>
  <si>
    <t>b) CBN Personnel Salary Loan</t>
  </si>
  <si>
    <t>e) Budget Support Facility</t>
  </si>
  <si>
    <t>f) CBN Small Medium Entr. Dev. Fund (MSMEDF)</t>
  </si>
  <si>
    <t>Commercial Bank Loan for Solid Mineral Sector</t>
  </si>
  <si>
    <t>Bank Loan for Hotels Rehabilitation</t>
  </si>
  <si>
    <t>BOI Real Sector Funds</t>
  </si>
  <si>
    <t xml:space="preserve">JAIZ Bank for Empowerment </t>
  </si>
  <si>
    <t>FGN Infrastructure Support Facility</t>
  </si>
  <si>
    <t>EXTERNAL LOANS (RAAMP etc)</t>
  </si>
  <si>
    <t>GRANTS</t>
  </si>
  <si>
    <t>MISCELLANEOUS</t>
  </si>
  <si>
    <t>TOTAL REVENUE</t>
  </si>
  <si>
    <t>EXPENDITURE</t>
  </si>
  <si>
    <t xml:space="preserve"> </t>
  </si>
  <si>
    <t>Recurrent Expenditure</t>
  </si>
  <si>
    <t>Capital Expenditure</t>
  </si>
  <si>
    <t>TOTAL EXPENDITURE</t>
  </si>
  <si>
    <t>MINISTRY OF BUDGET AND ECONOMIC PLANING, BIRNIN KEBBI</t>
  </si>
  <si>
    <t>2ND QUARTER BUDGET PERFORMANCE BY MDAs</t>
  </si>
  <si>
    <t>Ministries and Departments</t>
  </si>
  <si>
    <t>2019  BUDGET</t>
  </si>
  <si>
    <t>Approved</t>
  </si>
  <si>
    <t>Actual Exp Personnel Cost Jan-Mar</t>
  </si>
  <si>
    <t>Atual Exp Overhead Cost Jan-Mar</t>
  </si>
  <si>
    <t>Actual 
Jan-Mar</t>
  </si>
  <si>
    <t>Balance</t>
  </si>
  <si>
    <t>Estimates 2019</t>
  </si>
  <si>
    <t>412</t>
  </si>
  <si>
    <t>011100100100</t>
  </si>
  <si>
    <t>Government House</t>
  </si>
  <si>
    <t>A</t>
  </si>
  <si>
    <t>011100100200</t>
  </si>
  <si>
    <t>Deputy Governor's Office</t>
  </si>
  <si>
    <t>413</t>
  </si>
  <si>
    <t xml:space="preserve">Executive Office of the </t>
  </si>
  <si>
    <t>Governor</t>
  </si>
  <si>
    <t>011101700100</t>
  </si>
  <si>
    <t>Cabinet Affairs Department</t>
  </si>
  <si>
    <t>B</t>
  </si>
  <si>
    <t>011101800100</t>
  </si>
  <si>
    <t>Special Services Deparment</t>
  </si>
  <si>
    <t>C</t>
  </si>
  <si>
    <t>011101300100</t>
  </si>
  <si>
    <t>Administration Department</t>
  </si>
  <si>
    <t>D</t>
  </si>
  <si>
    <t>055100100100</t>
  </si>
  <si>
    <t>Ministry of  Local Government</t>
  </si>
  <si>
    <t>and Chieftaincy Affairs</t>
  </si>
  <si>
    <t>E</t>
  </si>
  <si>
    <t>014000100200</t>
  </si>
  <si>
    <t>Local Govt. Audit</t>
  </si>
  <si>
    <t>F</t>
  </si>
  <si>
    <t>012500500100</t>
  </si>
  <si>
    <t>Establishment Training &amp; Pension</t>
  </si>
  <si>
    <t>G</t>
  </si>
  <si>
    <t>025300100100</t>
  </si>
  <si>
    <t>Ministry of Lands &amp; Housing</t>
  </si>
  <si>
    <t>H</t>
  </si>
  <si>
    <t>011111300100</t>
  </si>
  <si>
    <t>Directorate of Protocol</t>
  </si>
  <si>
    <t>414</t>
  </si>
  <si>
    <t>021500100100</t>
  </si>
  <si>
    <t>Ministry of Agriculture and Natural resources</t>
  </si>
  <si>
    <t>415</t>
  </si>
  <si>
    <t>022200100100</t>
  </si>
  <si>
    <t>Ministry of Commerce and Industry</t>
  </si>
  <si>
    <t>416</t>
  </si>
  <si>
    <t>051700100100</t>
  </si>
  <si>
    <t>Ministry of Education</t>
  </si>
  <si>
    <t>416B</t>
  </si>
  <si>
    <t>051900100100</t>
  </si>
  <si>
    <t>Min. of Higher Education.</t>
  </si>
  <si>
    <t>417A</t>
  </si>
  <si>
    <t>022000100100</t>
  </si>
  <si>
    <t>Ministry of Finance</t>
  </si>
  <si>
    <t>417B</t>
  </si>
  <si>
    <t>022000300100</t>
  </si>
  <si>
    <t>Ministry of Budget &amp; Economic</t>
  </si>
  <si>
    <t>Planning</t>
  </si>
  <si>
    <t>417C</t>
  </si>
  <si>
    <t>022000700100</t>
  </si>
  <si>
    <t>Accountant General's Office</t>
  </si>
  <si>
    <t>418</t>
  </si>
  <si>
    <t>052100100100</t>
  </si>
  <si>
    <t>Ministry of Health</t>
  </si>
  <si>
    <t>419</t>
  </si>
  <si>
    <t>012300100100</t>
  </si>
  <si>
    <t>Ministry of Information</t>
  </si>
  <si>
    <t>and Culture</t>
  </si>
  <si>
    <t>419B</t>
  </si>
  <si>
    <t>051300100100</t>
  </si>
  <si>
    <t>Ministry of Youths &amp; Sports</t>
  </si>
  <si>
    <t>420</t>
  </si>
  <si>
    <t>032600100100</t>
  </si>
  <si>
    <t>Ministry of Justice</t>
  </si>
  <si>
    <t>422</t>
  </si>
  <si>
    <t>023400100100</t>
  </si>
  <si>
    <t>Ministry of Works and Transport</t>
  </si>
  <si>
    <t>423</t>
  </si>
  <si>
    <t>025200100100</t>
  </si>
  <si>
    <t>Ministry of Water Resources</t>
  </si>
  <si>
    <t>and Rural Development</t>
  </si>
  <si>
    <t>424</t>
  </si>
  <si>
    <t>051400100100</t>
  </si>
  <si>
    <t xml:space="preserve">Ministry of Women Affairs </t>
  </si>
  <si>
    <t>and Social Development</t>
  </si>
  <si>
    <t>JUDICIARY:-</t>
  </si>
  <si>
    <t>425A</t>
  </si>
  <si>
    <t>032605100100</t>
  </si>
  <si>
    <t>High Court of Justice</t>
  </si>
  <si>
    <t>425C</t>
  </si>
  <si>
    <t>032605300100</t>
  </si>
  <si>
    <t>Sharia Court</t>
  </si>
  <si>
    <t>425D</t>
  </si>
  <si>
    <t>031801100100</t>
  </si>
  <si>
    <t>Judicial Service Commission</t>
  </si>
  <si>
    <t>426</t>
  </si>
  <si>
    <t>053500100100</t>
  </si>
  <si>
    <t>Ministry of Environment</t>
  </si>
  <si>
    <t>427</t>
  </si>
  <si>
    <t>011103700100</t>
  </si>
  <si>
    <t>Local Government Service</t>
  </si>
  <si>
    <t>Commission</t>
  </si>
  <si>
    <t>428</t>
  </si>
  <si>
    <t>014000100100</t>
  </si>
  <si>
    <t>Office of the Auditor General</t>
  </si>
  <si>
    <t>429</t>
  </si>
  <si>
    <t>014700100100</t>
  </si>
  <si>
    <t>Civil Service Commission</t>
  </si>
  <si>
    <t>429A</t>
  </si>
  <si>
    <t>025000100100</t>
  </si>
  <si>
    <t>Fiscal Responsibility Commission</t>
  </si>
  <si>
    <t>429B</t>
  </si>
  <si>
    <t>021600100100</t>
  </si>
  <si>
    <t>Ministry of Animal Health Husbandry and Fisheries</t>
  </si>
  <si>
    <t>023400200100</t>
  </si>
  <si>
    <t>Office of the Surveyor General</t>
  </si>
  <si>
    <t>TOTAL:-</t>
  </si>
  <si>
    <t>KEBBI STATE 
2019 BUDGET
RECURRENT EXPENDITURES</t>
  </si>
  <si>
    <t>SUMMARY</t>
  </si>
  <si>
    <t>BOARDS/PARASTATALS</t>
  </si>
  <si>
    <t>Boards &amp; Parastatals</t>
  </si>
  <si>
    <t xml:space="preserve">ADMINISTRATIVE CODE </t>
  </si>
  <si>
    <t>Personnel Cost</t>
  </si>
  <si>
    <t>Overhead Cost</t>
  </si>
  <si>
    <t>Actual Exp Personel Cost JAN-MAR</t>
  </si>
  <si>
    <t>Actual Exp Overhead Cost JAN-MAR</t>
  </si>
  <si>
    <t>Actual 
JAN-MAR</t>
  </si>
  <si>
    <t>2019</t>
  </si>
  <si>
    <t>1.</t>
  </si>
  <si>
    <t>025305300100</t>
  </si>
  <si>
    <t>K U D A</t>
  </si>
  <si>
    <t>2.</t>
  </si>
  <si>
    <t>012300400100</t>
  </si>
  <si>
    <t>Kebbi Radio</t>
  </si>
  <si>
    <t>3.</t>
  </si>
  <si>
    <t>051701900100</t>
  </si>
  <si>
    <t>College of Education Argungu</t>
  </si>
  <si>
    <t>4.</t>
  </si>
  <si>
    <t>051701800100</t>
  </si>
  <si>
    <t>State Polytechnic, Dakingari</t>
  </si>
  <si>
    <t>5.</t>
  </si>
  <si>
    <t>051705600100</t>
  </si>
  <si>
    <t>Kebbi State Scholarship Board</t>
  </si>
  <si>
    <t>6.</t>
  </si>
  <si>
    <t>011103800100</t>
  </si>
  <si>
    <t>Pilgrims Welfare Agency</t>
  </si>
  <si>
    <t>7.</t>
  </si>
  <si>
    <t>Hospital Management</t>
  </si>
  <si>
    <t>8.</t>
  </si>
  <si>
    <t>011102700100</t>
  </si>
  <si>
    <t>National Youth Service Corps</t>
  </si>
  <si>
    <t>(NYSC)</t>
  </si>
  <si>
    <t>9.</t>
  </si>
  <si>
    <t>023100300100</t>
  </si>
  <si>
    <t>Rural Electricity Board</t>
  </si>
  <si>
    <t>10.</t>
  </si>
  <si>
    <t>025210200100</t>
  </si>
  <si>
    <t>Water Board</t>
  </si>
  <si>
    <t>11.</t>
  </si>
  <si>
    <t>022000800100</t>
  </si>
  <si>
    <t>Board of Internal Revenue</t>
  </si>
  <si>
    <t>12.</t>
  </si>
  <si>
    <t>021502100100</t>
  </si>
  <si>
    <t>College of Agriculture Zuru</t>
  </si>
  <si>
    <t>13.</t>
  </si>
  <si>
    <t>051703100100</t>
  </si>
  <si>
    <t>Usman Danfodio University</t>
  </si>
  <si>
    <t>14.</t>
  </si>
  <si>
    <t>032600200100</t>
  </si>
  <si>
    <t>Law Reform Commission</t>
  </si>
  <si>
    <t>15.</t>
  </si>
  <si>
    <t>021510200100</t>
  </si>
  <si>
    <t>Kebbi Agric and Rural Deve-</t>
  </si>
  <si>
    <t>lopment Authority (KARDA)</t>
  </si>
  <si>
    <t>16.</t>
  </si>
  <si>
    <t>012300200100</t>
  </si>
  <si>
    <t>Kebbi State History Bureau</t>
  </si>
  <si>
    <t>051701000100</t>
  </si>
  <si>
    <t>Agency for Adult Education</t>
  </si>
  <si>
    <t>051700800100</t>
  </si>
  <si>
    <t>State Library Board</t>
  </si>
  <si>
    <t>LIAISON OFFICES:</t>
  </si>
  <si>
    <t>011102100100</t>
  </si>
  <si>
    <t>Liaison Office Abuja</t>
  </si>
  <si>
    <t>011102900100</t>
  </si>
  <si>
    <t>Liaison Office Lagos</t>
  </si>
  <si>
    <t>-</t>
  </si>
  <si>
    <t>011102200100</t>
  </si>
  <si>
    <t>Liaison Office Kaduna</t>
  </si>
  <si>
    <t>011102300100</t>
  </si>
  <si>
    <t>Liaison Office Sokoto</t>
  </si>
  <si>
    <t>052102600100</t>
  </si>
  <si>
    <t>Sir Yahaya Memorial Hospital</t>
  </si>
  <si>
    <t>051702600100</t>
  </si>
  <si>
    <t>Arabic &amp; Islamic Education</t>
  </si>
  <si>
    <t>Board (AIEB)</t>
  </si>
  <si>
    <t>025301000100</t>
  </si>
  <si>
    <t>State Housing Corporation</t>
  </si>
  <si>
    <t>051705700100</t>
  </si>
  <si>
    <t>Secondary Schools Mana-</t>
  </si>
  <si>
    <t>gement Board</t>
  </si>
  <si>
    <t>051702800100</t>
  </si>
  <si>
    <t>College of Preliminary Studies</t>
  </si>
  <si>
    <t>Yauri</t>
  </si>
  <si>
    <t>012300300100</t>
  </si>
  <si>
    <t>Kebbi Television</t>
  </si>
  <si>
    <t>025305600100</t>
  </si>
  <si>
    <t>State Manpower Committee</t>
  </si>
  <si>
    <t>011102400100</t>
  </si>
  <si>
    <t>State Preaching Board</t>
  </si>
  <si>
    <t>025210300100</t>
  </si>
  <si>
    <t>RUWATSAN</t>
  </si>
  <si>
    <t>052110600100</t>
  </si>
  <si>
    <t>School of Health Technology Jega</t>
  </si>
  <si>
    <t>053501600100</t>
  </si>
  <si>
    <t>Kebbi State Environmental</t>
  </si>
  <si>
    <t>Protection Agency</t>
  </si>
  <si>
    <t>011103600100</t>
  </si>
  <si>
    <t xml:space="preserve">Primary School Staff Pension </t>
  </si>
  <si>
    <t>Board</t>
  </si>
  <si>
    <t>052110500100</t>
  </si>
  <si>
    <t>Community Directed Treatment</t>
  </si>
  <si>
    <t>Ivermectin (CDTI)</t>
  </si>
  <si>
    <t>011103500100</t>
  </si>
  <si>
    <t>Local Govt. Pension Board</t>
  </si>
  <si>
    <t>022205200100</t>
  </si>
  <si>
    <t>Tourisms Board</t>
  </si>
  <si>
    <t>021510900100</t>
  </si>
  <si>
    <t>Forestry II Project</t>
  </si>
  <si>
    <t>014800100100</t>
  </si>
  <si>
    <t xml:space="preserve">State Independent Electoral </t>
  </si>
  <si>
    <t>022205300100</t>
  </si>
  <si>
    <t>Birnin Kebbi Central Market</t>
  </si>
  <si>
    <t>021511000100</t>
  </si>
  <si>
    <t>KASCOM</t>
  </si>
  <si>
    <t>052110400100</t>
  </si>
  <si>
    <t>School of Nursing and Midwifery</t>
  </si>
  <si>
    <t>011102500100</t>
  </si>
  <si>
    <t>Religious Affairs</t>
  </si>
  <si>
    <t>025305500100</t>
  </si>
  <si>
    <t>Kebbi State PFMU</t>
  </si>
  <si>
    <t>011100800100</t>
  </si>
  <si>
    <t>Kebbi State Emmergency</t>
  </si>
  <si>
    <t>Relief Agency (SEMA)</t>
  </si>
  <si>
    <t>051400200100</t>
  </si>
  <si>
    <t>Social Security Welfare Fund</t>
  </si>
  <si>
    <t>051700300100</t>
  </si>
  <si>
    <t>State Universal Basic  Education Board (SUBEB)</t>
  </si>
  <si>
    <t>051702700100</t>
  </si>
  <si>
    <t>Abdullahi Fodio Islamic Centre</t>
  </si>
  <si>
    <t>051702100100</t>
  </si>
  <si>
    <t>Kebbi State University, Aliero</t>
  </si>
  <si>
    <t>052100300100</t>
  </si>
  <si>
    <t xml:space="preserve">Primary Health Care Dev. </t>
  </si>
  <si>
    <t>Agency</t>
  </si>
  <si>
    <t>011103300100</t>
  </si>
  <si>
    <t>State Agen. For Control  of AIDS/HIV</t>
  </si>
  <si>
    <t>011101000100</t>
  </si>
  <si>
    <t>Due Process</t>
  </si>
  <si>
    <t>011102100900</t>
  </si>
  <si>
    <t>Kebbi State Contributory Pension Board</t>
  </si>
  <si>
    <t>055100200100</t>
  </si>
  <si>
    <t>Council of Chiefs</t>
  </si>
  <si>
    <t>023400500100</t>
  </si>
  <si>
    <t>Sir, Ahmadu Bello Inter. Airport</t>
  </si>
  <si>
    <t>022000400100</t>
  </si>
  <si>
    <t>KBS Bureau of Statistics</t>
  </si>
  <si>
    <t>052110700100</t>
  </si>
  <si>
    <t>Community and Social Development Project (CSDP)</t>
  </si>
  <si>
    <t>022000500100</t>
  </si>
  <si>
    <t>Micro Finance Banks  Operations</t>
  </si>
  <si>
    <t>011200300100</t>
  </si>
  <si>
    <t>House of Assembly</t>
  </si>
  <si>
    <t>57A</t>
  </si>
  <si>
    <t>011200400100</t>
  </si>
  <si>
    <t>House of Assembly Service Commission</t>
  </si>
  <si>
    <t>022000600100</t>
  </si>
  <si>
    <t xml:space="preserve">Youth Empowerment  Social Support operation (YESSO)  </t>
  </si>
  <si>
    <t>052110300100</t>
  </si>
  <si>
    <t>kebbi State Health System Devlopment project 11</t>
  </si>
  <si>
    <t>Kebbi Medical Centre Kalgo</t>
  </si>
  <si>
    <t>School For Handicap</t>
  </si>
  <si>
    <t>Rural Access And Mobility Project (RAAMP)</t>
  </si>
  <si>
    <t>Total:-</t>
  </si>
  <si>
    <t>MINISTRY OF BUDGET AND ECONOMIC PLANNING
 1ST QUARTER BUDGET PERFORMANCE
JANUARY - MARCH 2019</t>
  </si>
  <si>
    <t>ADMINISTRATIVE CODE</t>
  </si>
  <si>
    <t>CUMM EXP  JAN-MAR</t>
  </si>
  <si>
    <t>BALANCE 2019</t>
  </si>
  <si>
    <t>MINISTRY OF AGRICULTURE</t>
  </si>
  <si>
    <t>MINISTRY OF ANIMAL HEALTH HUSBANDRY AND FISHERIES</t>
  </si>
  <si>
    <t>MINISTRY OF ENVIROMENT</t>
  </si>
  <si>
    <t>MINISTRY OF COMMERCE AND INDUSTRIES</t>
  </si>
  <si>
    <t>RURAL ELECTRIFICATION BOARD</t>
  </si>
  <si>
    <t>MINISTRY OF WORKS AND TRANSPORT</t>
  </si>
  <si>
    <t>ECONOMIC SECTOR - SUB TOTAL</t>
  </si>
  <si>
    <t>MINISTRY OF EDUCATION</t>
  </si>
  <si>
    <t>MINISTRY OF HIGH EDUCATION</t>
  </si>
  <si>
    <t>KEBBI STATE UNIVERSITY ALIERO</t>
  </si>
  <si>
    <t>STATE UNIVERSAL BASIC EDUCATION BOARD</t>
  </si>
  <si>
    <t>MINISTRY OF HEALTH</t>
  </si>
  <si>
    <t>PRIMARY HEALTH CARE DEVELOPMENT AGENCY</t>
  </si>
  <si>
    <t>STATE AGENCY FOR CONTROL OF AIDS</t>
  </si>
  <si>
    <t>MINISTRY OF INFORMATION</t>
  </si>
  <si>
    <t>MINISTRY OF YOUTH AND SOCIAL DEVELOPMENT</t>
  </si>
  <si>
    <t>SOCIAL SECTOR - SUB TOTAL</t>
  </si>
  <si>
    <t xml:space="preserve">MINISTRY OF WATER RESOURCES AND RURAL DEVELOPMENT </t>
  </si>
  <si>
    <t>MINISTRY OF LANDS AND HOUSING</t>
  </si>
  <si>
    <t xml:space="preserve">MINISTRY OF LOCAL GOVERNMENT AND CHIFTENCY AFFAIRS </t>
  </si>
  <si>
    <t>ENVIRONMENTAL SECTOR - SUB TOTAL</t>
  </si>
  <si>
    <t>OFFICE OF THE SECRETARY TO THE STATE GOVERNMENT (SSG)</t>
  </si>
  <si>
    <t>012500100100</t>
  </si>
  <si>
    <t>GENERAL ADMIN</t>
  </si>
  <si>
    <t>012400700100</t>
  </si>
  <si>
    <t>FIRE SERVICE</t>
  </si>
  <si>
    <t>MINISTRY OF FINANCE</t>
  </si>
  <si>
    <t>MINISTRY OF BUDGET AND ECONOMIC PLANINIG</t>
  </si>
  <si>
    <t>MINISTRY OF JUSTICE</t>
  </si>
  <si>
    <t>HIGHT COURTS</t>
  </si>
  <si>
    <t>SHARIA COURTS</t>
  </si>
  <si>
    <t>MINISTRY OF WOMEN AFFAIRS AND SOCIAL DEVELOPMENT</t>
  </si>
  <si>
    <t>KEBBI STATE HOUSE OF ASSEMBLY</t>
  </si>
  <si>
    <t>KEBBI STATE HOUSE OF ASSEMBLY COMMISSION</t>
  </si>
  <si>
    <t>ADMINISTRATION SECTOR - SUB TOTAL</t>
  </si>
  <si>
    <t>011103000100</t>
  </si>
  <si>
    <t>CONTINGENCY FUND</t>
  </si>
  <si>
    <t>SUB-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</si>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</sst>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6" formatCode="_-* #,##0_-;\-* #,##0_-;_-* &quot;-&quot;??_-;_-@_-"/>
    <numFmt numFmtId="168" formatCode="_-* #,##0.00_-;\-* #,##0.00_-;_-* &quot;-&quot;??_-;_-@_-"/>
  </numFmts>
  <fonts count="23">
    <font>
      <sz val="11"/>
      <color theme="1"/>
      <name val="Calibri"/>
      <charset val="134"/>
      <scheme val="minor"/>
    </font>
    <font>
      <sz val="11"/>
      <color theme="1"/>
      <name val="Cambria"/>
      <charset val="134"/>
    </font>
    <font>
      <b/>
      <sz val="12"/>
      <color theme="1"/>
      <name val="Calibri"/>
      <charset val="134"/>
    </font>
    <font>
      <b/>
      <sz val="18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4"/>
      <name val="Calibri"/>
      <charset val="134"/>
    </font>
    <font>
      <b/>
      <sz val="16"/>
      <name val="Calibri"/>
      <charset val="134"/>
    </font>
    <font>
      <b/>
      <sz val="14"/>
      <name val="Calibri"/>
      <charset val="134"/>
      <scheme val="minor"/>
    </font>
    <font>
      <sz val="12"/>
      <color theme="1"/>
      <name val="Calibri"/>
      <charset val="134"/>
    </font>
    <font>
      <sz val="16"/>
      <color theme="1"/>
      <name val="Calibri"/>
      <charset val="134"/>
      <scheme val="minor"/>
    </font>
    <font>
      <b/>
      <sz val="14"/>
      <name val="Book Antiqua"/>
      <charset val="134"/>
    </font>
    <font>
      <b/>
      <sz val="14"/>
      <name val="Arial"/>
      <charset val="134"/>
    </font>
    <font>
      <sz val="14"/>
      <name val="Book Antiqua"/>
      <charset val="134"/>
    </font>
    <font>
      <b/>
      <sz val="12"/>
      <name val="Book Antiqua"/>
      <charset val="134"/>
    </font>
    <font>
      <sz val="12"/>
      <name val="Book Antiqua"/>
      <charset val="134"/>
    </font>
    <font>
      <sz val="14"/>
      <name val="Arial"/>
      <charset val="134"/>
    </font>
    <font>
      <b/>
      <sz val="13"/>
      <name val="Arial"/>
      <charset val="134"/>
    </font>
    <font>
      <b/>
      <sz val="13"/>
      <name val="Book Antiqua"/>
      <charset val="134"/>
    </font>
    <font>
      <b/>
      <u/>
      <sz val="14"/>
      <name val="Book Antiqua"/>
      <charset val="134"/>
    </font>
    <font>
      <b/>
      <i/>
      <sz val="14"/>
      <name val="Book Antiqua"/>
      <charset val="134"/>
    </font>
    <font>
      <b/>
      <sz val="14"/>
      <color theme="1"/>
      <name val="Calibri"/>
      <charset val="134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168" fontId="22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0" fillId="0" borderId="0" xfId="0" applyFont="1" applyFill="1" applyAlignment="1"/>
    <xf numFmtId="0" fontId="1" fillId="2" borderId="0" xfId="0" applyFont="1" applyFill="1" applyAlignment="1"/>
    <xf numFmtId="0" fontId="0" fillId="2" borderId="0" xfId="0" applyFont="1" applyFill="1" applyAlignment="1"/>
    <xf numFmtId="0" fontId="2" fillId="2" borderId="0" xfId="0" applyFont="1" applyFill="1" applyAlignment="1"/>
    <xf numFmtId="0" fontId="0" fillId="0" borderId="0" xfId="0" applyFont="1" applyFill="1" applyAlignment="1">
      <alignment horizontal="center" wrapText="1"/>
    </xf>
    <xf numFmtId="3" fontId="0" fillId="0" borderId="0" xfId="0" applyNumberFormat="1" applyFont="1" applyFill="1" applyAlignment="1">
      <alignment horizontal="right"/>
    </xf>
    <xf numFmtId="0" fontId="5" fillId="2" borderId="4" xfId="0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 vertical="top"/>
    </xf>
    <xf numFmtId="2" fontId="5" fillId="2" borderId="4" xfId="0" applyNumberFormat="1" applyFont="1" applyFill="1" applyBorder="1" applyAlignment="1">
      <alignment wrapText="1"/>
    </xf>
    <xf numFmtId="3" fontId="5" fillId="0" borderId="4" xfId="0" applyNumberFormat="1" applyFont="1" applyFill="1" applyBorder="1" applyAlignment="1">
      <alignment horizontal="right"/>
    </xf>
    <xf numFmtId="3" fontId="4" fillId="0" borderId="4" xfId="0" applyNumberFormat="1" applyFont="1" applyFill="1" applyBorder="1" applyAlignment="1">
      <alignment horizontal="right"/>
    </xf>
    <xf numFmtId="2" fontId="8" fillId="0" borderId="4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 vertical="top"/>
    </xf>
    <xf numFmtId="2" fontId="5" fillId="0" borderId="4" xfId="0" applyNumberFormat="1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49" fontId="9" fillId="2" borderId="0" xfId="0" applyNumberFormat="1" applyFont="1" applyFill="1" applyAlignment="1"/>
    <xf numFmtId="0" fontId="9" fillId="0" borderId="0" xfId="0" applyFont="1" applyFill="1" applyAlignment="1"/>
    <xf numFmtId="2" fontId="4" fillId="0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wrapText="1"/>
    </xf>
    <xf numFmtId="49" fontId="0" fillId="2" borderId="0" xfId="0" applyNumberFormat="1" applyFont="1" applyFill="1" applyAlignment="1"/>
    <xf numFmtId="3" fontId="10" fillId="0" borderId="0" xfId="0" applyNumberFormat="1" applyFont="1" applyFill="1" applyAlignment="1">
      <alignment horizontal="right"/>
    </xf>
    <xf numFmtId="0" fontId="2" fillId="2" borderId="3" xfId="0" applyFont="1" applyFill="1" applyBorder="1" applyAlignment="1"/>
    <xf numFmtId="49" fontId="2" fillId="2" borderId="0" xfId="0" applyNumberFormat="1" applyFont="1" applyFill="1" applyAlignment="1"/>
    <xf numFmtId="0" fontId="0" fillId="0" borderId="0" xfId="0" applyFont="1" applyFill="1" applyAlignment="1">
      <alignment wrapText="1"/>
    </xf>
    <xf numFmtId="3" fontId="0" fillId="0" borderId="0" xfId="0" applyNumberFormat="1" applyFont="1" applyFill="1" applyAlignment="1"/>
    <xf numFmtId="0" fontId="11" fillId="0" borderId="10" xfId="0" applyFont="1" applyFill="1" applyBorder="1" applyAlignment="1"/>
    <xf numFmtId="0" fontId="13" fillId="0" borderId="10" xfId="0" applyFont="1" applyFill="1" applyBorder="1" applyAlignment="1">
      <alignment wrapText="1"/>
    </xf>
    <xf numFmtId="0" fontId="13" fillId="0" borderId="10" xfId="0" applyFont="1" applyFill="1" applyBorder="1" applyAlignment="1"/>
    <xf numFmtId="166" fontId="13" fillId="0" borderId="10" xfId="1" applyNumberFormat="1" applyFont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0" borderId="12" xfId="0" applyFont="1" applyFill="1" applyBorder="1" applyAlignment="1">
      <alignment wrapText="1"/>
    </xf>
    <xf numFmtId="166" fontId="13" fillId="0" borderId="12" xfId="1" applyNumberFormat="1" applyFont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4" xfId="0" applyFont="1" applyFill="1" applyBorder="1" applyAlignment="1">
      <alignment wrapText="1"/>
    </xf>
    <xf numFmtId="166" fontId="13" fillId="0" borderId="14" xfId="1" applyNumberFormat="1" applyFont="1" applyBorder="1" applyAlignment="1">
      <alignment horizontal="center"/>
    </xf>
    <xf numFmtId="43" fontId="13" fillId="0" borderId="13" xfId="1" applyNumberFormat="1" applyFont="1" applyBorder="1" applyAlignment="1"/>
    <xf numFmtId="166" fontId="13" fillId="0" borderId="13" xfId="1" applyNumberFormat="1" applyFont="1" applyBorder="1" applyAlignment="1"/>
    <xf numFmtId="0" fontId="13" fillId="0" borderId="14" xfId="0" applyFont="1" applyFill="1" applyBorder="1" applyAlignment="1">
      <alignment horizontal="center"/>
    </xf>
    <xf numFmtId="43" fontId="13" fillId="0" borderId="14" xfId="1" applyNumberFormat="1" applyFont="1" applyBorder="1" applyAlignment="1">
      <alignment horizontal="center"/>
    </xf>
    <xf numFmtId="43" fontId="13" fillId="0" borderId="13" xfId="1" applyNumberFormat="1" applyFont="1" applyBorder="1" applyAlignment="1">
      <alignment horizontal="right"/>
    </xf>
    <xf numFmtId="166" fontId="13" fillId="0" borderId="13" xfId="1" applyNumberFormat="1" applyFont="1" applyBorder="1" applyAlignment="1">
      <alignment horizontal="right"/>
    </xf>
    <xf numFmtId="43" fontId="13" fillId="0" borderId="14" xfId="1" applyNumberFormat="1" applyFont="1" applyBorder="1" applyAlignment="1">
      <alignment horizontal="right"/>
    </xf>
    <xf numFmtId="166" fontId="13" fillId="0" borderId="14" xfId="1" applyNumberFormat="1" applyFont="1" applyBorder="1" applyAlignment="1">
      <alignment horizontal="right"/>
    </xf>
    <xf numFmtId="49" fontId="13" fillId="0" borderId="14" xfId="0" applyNumberFormat="1" applyFont="1" applyFill="1" applyBorder="1" applyAlignment="1">
      <alignment horizontal="center"/>
    </xf>
    <xf numFmtId="43" fontId="13" fillId="0" borderId="13" xfId="1" applyNumberFormat="1" applyFont="1" applyBorder="1" applyAlignment="1">
      <alignment horizontal="center"/>
    </xf>
    <xf numFmtId="166" fontId="13" fillId="0" borderId="13" xfId="1" applyNumberFormat="1" applyFont="1" applyBorder="1" applyAlignment="1">
      <alignment horizontal="center"/>
    </xf>
    <xf numFmtId="43" fontId="13" fillId="0" borderId="7" xfId="1" applyNumberFormat="1" applyFont="1" applyBorder="1" applyAlignment="1"/>
    <xf numFmtId="0" fontId="11" fillId="0" borderId="14" xfId="0" applyFont="1" applyFill="1" applyBorder="1" applyAlignment="1">
      <alignment wrapText="1"/>
    </xf>
    <xf numFmtId="3" fontId="13" fillId="0" borderId="10" xfId="1" applyNumberFormat="1" applyFont="1" applyBorder="1" applyAlignment="1">
      <alignment horizontal="center"/>
    </xf>
    <xf numFmtId="3" fontId="11" fillId="0" borderId="10" xfId="0" applyNumberFormat="1" applyFont="1" applyFill="1" applyBorder="1" applyAlignment="1">
      <alignment horizontal="center"/>
    </xf>
    <xf numFmtId="3" fontId="13" fillId="0" borderId="12" xfId="1" applyNumberFormat="1" applyFont="1" applyBorder="1" applyAlignment="1">
      <alignment horizontal="center"/>
    </xf>
    <xf numFmtId="3" fontId="13" fillId="0" borderId="14" xfId="1" applyNumberFormat="1" applyFont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 wrapText="1"/>
    </xf>
    <xf numFmtId="43" fontId="13" fillId="0" borderId="12" xfId="1" applyNumberFormat="1" applyFont="1" applyBorder="1" applyAlignment="1">
      <alignment horizontal="center"/>
    </xf>
    <xf numFmtId="0" fontId="15" fillId="0" borderId="14" xfId="0" applyFont="1" applyFill="1" applyBorder="1" applyAlignment="1">
      <alignment wrapText="1"/>
    </xf>
    <xf numFmtId="0" fontId="16" fillId="0" borderId="0" xfId="0" applyFont="1" applyFill="1" applyAlignment="1"/>
    <xf numFmtId="2" fontId="8" fillId="0" borderId="0" xfId="0" applyNumberFormat="1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1" fillId="0" borderId="4" xfId="0" applyFont="1" applyFill="1" applyBorder="1" applyAlignment="1">
      <alignment wrapText="1"/>
    </xf>
    <xf numFmtId="166" fontId="11" fillId="0" borderId="4" xfId="1" applyNumberFormat="1" applyFont="1" applyBorder="1" applyAlignment="1">
      <alignment horizontal="center"/>
    </xf>
    <xf numFmtId="166" fontId="11" fillId="0" borderId="17" xfId="1" applyNumberFormat="1" applyFont="1" applyBorder="1" applyAlignment="1">
      <alignment horizontal="center"/>
    </xf>
    <xf numFmtId="166" fontId="11" fillId="0" borderId="18" xfId="1" applyNumberFormat="1" applyFont="1" applyBorder="1" applyAlignment="1">
      <alignment horizontal="center"/>
    </xf>
    <xf numFmtId="43" fontId="0" fillId="0" borderId="0" xfId="1" applyNumberFormat="1" applyFont="1" applyAlignment="1"/>
    <xf numFmtId="166" fontId="13" fillId="0" borderId="4" xfId="1" applyNumberFormat="1" applyFont="1" applyBorder="1" applyAlignment="1"/>
    <xf numFmtId="3" fontId="13" fillId="0" borderId="4" xfId="1" applyNumberFormat="1" applyFont="1" applyBorder="1" applyAlignment="1">
      <alignment horizontal="center"/>
    </xf>
    <xf numFmtId="0" fontId="17" fillId="0" borderId="0" xfId="0" applyFont="1" applyFill="1" applyAlignment="1"/>
    <xf numFmtId="0" fontId="11" fillId="0" borderId="0" xfId="0" applyFont="1" applyFill="1" applyAlignment="1"/>
    <xf numFmtId="0" fontId="18" fillId="0" borderId="0" xfId="0" applyFont="1" applyFill="1" applyAlignment="1"/>
    <xf numFmtId="0" fontId="18" fillId="0" borderId="9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18" fillId="0" borderId="10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 wrapText="1"/>
    </xf>
    <xf numFmtId="0" fontId="11" fillId="0" borderId="11" xfId="0" applyFont="1" applyFill="1" applyBorder="1" applyAlignment="1">
      <alignment horizontal="center" wrapText="1"/>
    </xf>
    <xf numFmtId="0" fontId="11" fillId="0" borderId="14" xfId="0" applyFont="1" applyFill="1" applyBorder="1" applyAlignment="1"/>
    <xf numFmtId="0" fontId="11" fillId="0" borderId="11" xfId="0" applyFont="1" applyFill="1" applyBorder="1" applyAlignment="1"/>
    <xf numFmtId="0" fontId="11" fillId="0" borderId="5" xfId="0" applyFont="1" applyFill="1" applyBorder="1" applyAlignment="1"/>
    <xf numFmtId="2" fontId="5" fillId="2" borderId="4" xfId="0" applyNumberFormat="1" applyFont="1" applyFill="1" applyBorder="1" applyAlignment="1">
      <alignment horizontal="center"/>
    </xf>
    <xf numFmtId="166" fontId="11" fillId="0" borderId="13" xfId="1" applyNumberFormat="1" applyFont="1" applyFill="1" applyBorder="1" applyAlignment="1"/>
    <xf numFmtId="3" fontId="11" fillId="0" borderId="4" xfId="0" applyNumberFormat="1" applyFont="1" applyFill="1" applyBorder="1" applyAlignment="1">
      <alignment horizontal="right" wrapText="1"/>
    </xf>
    <xf numFmtId="0" fontId="20" fillId="0" borderId="14" xfId="0" applyFont="1" applyFill="1" applyBorder="1" applyAlignment="1"/>
    <xf numFmtId="0" fontId="14" fillId="0" borderId="14" xfId="0" applyFont="1" applyFill="1" applyBorder="1" applyAlignment="1"/>
    <xf numFmtId="0" fontId="11" fillId="0" borderId="13" xfId="0" applyFont="1" applyFill="1" applyBorder="1" applyAlignment="1">
      <alignment horizontal="center"/>
    </xf>
    <xf numFmtId="166" fontId="11" fillId="0" borderId="12" xfId="1" applyNumberFormat="1" applyFont="1" applyFill="1" applyBorder="1" applyAlignment="1"/>
    <xf numFmtId="166" fontId="11" fillId="0" borderId="14" xfId="1" applyNumberFormat="1" applyFont="1" applyFill="1" applyBorder="1" applyAlignment="1"/>
    <xf numFmtId="166" fontId="11" fillId="0" borderId="14" xfId="1" applyNumberFormat="1" applyFont="1" applyFill="1" applyBorder="1" applyAlignment="1">
      <alignment horizontal="center"/>
    </xf>
    <xf numFmtId="0" fontId="11" fillId="0" borderId="12" xfId="0" applyFont="1" applyFill="1" applyBorder="1" applyAlignment="1"/>
    <xf numFmtId="166" fontId="11" fillId="0" borderId="12" xfId="1" applyNumberFormat="1" applyFont="1" applyFill="1" applyBorder="1" applyAlignment="1">
      <alignment horizontal="center"/>
    </xf>
    <xf numFmtId="0" fontId="11" fillId="0" borderId="18" xfId="0" applyFont="1" applyFill="1" applyBorder="1" applyAlignment="1"/>
    <xf numFmtId="3" fontId="6" fillId="0" borderId="4" xfId="0" applyNumberFormat="1" applyFont="1" applyFill="1" applyBorder="1" applyAlignment="1">
      <alignment horizontal="right" wrapText="1"/>
    </xf>
    <xf numFmtId="166" fontId="11" fillId="0" borderId="4" xfId="1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wrapText="1"/>
    </xf>
    <xf numFmtId="166" fontId="11" fillId="0" borderId="0" xfId="1" applyNumberFormat="1" applyFont="1" applyFill="1" applyBorder="1" applyAlignment="1"/>
    <xf numFmtId="166" fontId="11" fillId="0" borderId="0" xfId="1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 vertical="top"/>
    </xf>
    <xf numFmtId="3" fontId="11" fillId="0" borderId="0" xfId="0" applyNumberFormat="1" applyFont="1" applyFill="1" applyAlignment="1"/>
    <xf numFmtId="166" fontId="17" fillId="0" borderId="0" xfId="0" applyNumberFormat="1" applyFont="1" applyFill="1" applyAlignment="1"/>
    <xf numFmtId="4" fontId="17" fillId="0" borderId="0" xfId="0" applyNumberFormat="1" applyFont="1" applyFill="1" applyAlignment="1"/>
    <xf numFmtId="4" fontId="11" fillId="0" borderId="0" xfId="0" applyNumberFormat="1" applyFont="1" applyFill="1" applyAlignment="1"/>
    <xf numFmtId="3" fontId="17" fillId="0" borderId="0" xfId="0" applyNumberFormat="1" applyFont="1" applyFill="1" applyAlignment="1"/>
    <xf numFmtId="0" fontId="0" fillId="0" borderId="0" xfId="0" applyFont="1" applyFill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3" fontId="21" fillId="2" borderId="4" xfId="0" applyNumberFormat="1" applyFont="1" applyFill="1" applyBorder="1" applyAlignment="1">
      <alignment horizontal="center"/>
    </xf>
    <xf numFmtId="3" fontId="21" fillId="2" borderId="4" xfId="0" applyNumberFormat="1" applyFont="1" applyFill="1" applyBorder="1" applyAlignment="1">
      <alignment horizontal="center" wrapText="1"/>
    </xf>
    <xf numFmtId="0" fontId="21" fillId="0" borderId="4" xfId="0" applyFont="1" applyFill="1" applyBorder="1" applyAlignment="1"/>
    <xf numFmtId="2" fontId="21" fillId="2" borderId="4" xfId="0" applyNumberFormat="1" applyFont="1" applyFill="1" applyBorder="1" applyAlignment="1"/>
    <xf numFmtId="3" fontId="21" fillId="2" borderId="4" xfId="0" applyNumberFormat="1" applyFont="1" applyFill="1" applyBorder="1" applyAlignment="1">
      <alignment horizontal="right"/>
    </xf>
    <xf numFmtId="3" fontId="21" fillId="0" borderId="4" xfId="0" applyNumberFormat="1" applyFont="1" applyFill="1" applyBorder="1" applyAlignment="1">
      <alignment horizontal="right"/>
    </xf>
    <xf numFmtId="2" fontId="21" fillId="2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/>
    <xf numFmtId="3" fontId="6" fillId="0" borderId="4" xfId="1" applyNumberFormat="1" applyFont="1" applyBorder="1" applyAlignment="1">
      <alignment horizontal="right"/>
    </xf>
    <xf numFmtId="3" fontId="21" fillId="0" borderId="4" xfId="0" applyNumberFormat="1" applyFont="1" applyFill="1" applyBorder="1" applyAlignment="1">
      <alignment horizontal="right" wrapText="1"/>
    </xf>
    <xf numFmtId="3" fontId="6" fillId="0" borderId="20" xfId="1" applyNumberFormat="1" applyFont="1" applyBorder="1" applyAlignment="1">
      <alignment horizontal="right"/>
    </xf>
    <xf numFmtId="3" fontId="21" fillId="0" borderId="20" xfId="0" applyNumberFormat="1" applyFont="1" applyFill="1" applyBorder="1" applyAlignment="1">
      <alignment horizontal="right" wrapText="1"/>
    </xf>
    <xf numFmtId="4" fontId="0" fillId="0" borderId="0" xfId="0" applyNumberFormat="1" applyFont="1" applyFill="1" applyAlignment="1"/>
    <xf numFmtId="2" fontId="5" fillId="2" borderId="4" xfId="0" applyNumberFormat="1" applyFont="1" applyFill="1" applyBorder="1" applyAlignment="1"/>
    <xf numFmtId="3" fontId="4" fillId="0" borderId="0" xfId="0" applyNumberFormat="1" applyFont="1" applyFill="1" applyAlignment="1"/>
    <xf numFmtId="0" fontId="21" fillId="0" borderId="0" xfId="0" applyFont="1" applyFill="1" applyAlignment="1"/>
    <xf numFmtId="3" fontId="21" fillId="0" borderId="0" xfId="0" applyNumberFormat="1" applyFont="1" applyFill="1" applyAlignment="1"/>
    <xf numFmtId="3" fontId="21" fillId="0" borderId="0" xfId="0" applyNumberFormat="1" applyFont="1" applyFill="1" applyAlignment="1">
      <alignment horizontal="right"/>
    </xf>
    <xf numFmtId="2" fontId="6" fillId="2" borderId="20" xfId="0" quotePrefix="1" applyNumberFormat="1" applyFont="1" applyFill="1" applyBorder="1" applyAlignment="1">
      <alignment horizontal="center" vertical="top"/>
    </xf>
    <xf numFmtId="0" fontId="11" fillId="0" borderId="10" xfId="0" quotePrefix="1" applyFont="1" applyFill="1" applyBorder="1" applyAlignment="1">
      <alignment horizontal="center" wrapText="1"/>
    </xf>
    <xf numFmtId="2" fontId="6" fillId="2" borderId="4" xfId="0" quotePrefix="1" applyNumberFormat="1" applyFont="1" applyFill="1" applyBorder="1" applyAlignment="1">
      <alignment horizontal="center" vertical="top"/>
    </xf>
    <xf numFmtId="49" fontId="13" fillId="0" borderId="14" xfId="0" quotePrefix="1" applyNumberFormat="1" applyFont="1" applyFill="1" applyBorder="1" applyAlignment="1">
      <alignment horizontal="center"/>
    </xf>
    <xf numFmtId="2" fontId="6" fillId="2" borderId="4" xfId="0" quotePrefix="1" applyNumberFormat="1" applyFont="1" applyFill="1" applyBorder="1" applyAlignment="1">
      <alignment horizontal="center"/>
    </xf>
    <xf numFmtId="2" fontId="6" fillId="0" borderId="4" xfId="0" quotePrefix="1" applyNumberFormat="1" applyFont="1" applyFill="1" applyBorder="1" applyAlignment="1">
      <alignment horizontal="center" vertical="top"/>
    </xf>
    <xf numFmtId="2" fontId="6" fillId="0" borderId="4" xfId="0" quotePrefix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 wrapText="1"/>
    </xf>
    <xf numFmtId="0" fontId="11" fillId="0" borderId="10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2" fontId="7" fillId="2" borderId="1" xfId="0" quotePrefix="1" applyNumberFormat="1" applyFont="1" applyFill="1" applyBorder="1" applyAlignment="1">
      <alignment horizontal="center" vertical="top"/>
    </xf>
    <xf numFmtId="2" fontId="7" fillId="2" borderId="3" xfId="0" applyNumberFormat="1" applyFont="1" applyFill="1" applyBorder="1" applyAlignment="1">
      <alignment horizontal="center" vertical="top"/>
    </xf>
    <xf numFmtId="2" fontId="7" fillId="0" borderId="1" xfId="0" quotePrefix="1" applyNumberFormat="1" applyFont="1" applyFill="1" applyBorder="1" applyAlignment="1">
      <alignment horizontal="center" vertical="top"/>
    </xf>
    <xf numFmtId="2" fontId="7" fillId="0" borderId="3" xfId="0" applyNumberFormat="1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wrapText="1"/>
    </xf>
    <xf numFmtId="2" fontId="4" fillId="0" borderId="3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%20Performance%201st%20Quarter%20JAN-MA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 SUMM"/>
      <sheetName val="REC REV SUMM"/>
      <sheetName val="REC REV"/>
      <sheetName val="MIN REC EXP SUMM"/>
      <sheetName val="BOARD REC EXP SUMM"/>
      <sheetName val="REC EXP"/>
      <sheetName val="CONS REV FUND"/>
      <sheetName val="CONS REV FUNS SUMMARY"/>
      <sheetName val="CAP REV SUMM"/>
      <sheetName val="CAP REV"/>
      <sheetName val="CAP EXP SUMM"/>
      <sheetName val="CAP EXP"/>
    </sheetNames>
    <sheetDataSet>
      <sheetData sheetId="0"/>
      <sheetData sheetId="1"/>
      <sheetData sheetId="2"/>
      <sheetData sheetId="3"/>
      <sheetData sheetId="4"/>
      <sheetData sheetId="5">
        <row r="70">
          <cell r="K70">
            <v>45538926</v>
          </cell>
        </row>
        <row r="88">
          <cell r="K88">
            <v>11713545</v>
          </cell>
        </row>
        <row r="353">
          <cell r="K353">
            <v>18537681</v>
          </cell>
        </row>
        <row r="547">
          <cell r="K547">
            <v>8531358</v>
          </cell>
        </row>
        <row r="684">
          <cell r="K684">
            <v>34098008</v>
          </cell>
        </row>
        <row r="841">
          <cell r="K841">
            <v>33542407</v>
          </cell>
        </row>
        <row r="872">
          <cell r="K872">
            <v>18156704</v>
          </cell>
        </row>
        <row r="931">
          <cell r="K931">
            <v>1526038</v>
          </cell>
        </row>
        <row r="950">
          <cell r="K950">
            <v>77659104</v>
          </cell>
        </row>
        <row r="969">
          <cell r="I969">
            <v>408500000</v>
          </cell>
        </row>
        <row r="987">
          <cell r="I987">
            <v>3600000</v>
          </cell>
        </row>
        <row r="1032">
          <cell r="K1032">
            <v>823596</v>
          </cell>
        </row>
        <row r="1241">
          <cell r="K1241">
            <v>727165</v>
          </cell>
        </row>
        <row r="1256">
          <cell r="K1256">
            <v>645000</v>
          </cell>
        </row>
        <row r="1305">
          <cell r="I1305">
            <v>1200000</v>
          </cell>
        </row>
        <row r="1465">
          <cell r="K1465">
            <v>900000</v>
          </cell>
        </row>
        <row r="1529">
          <cell r="I1529">
            <v>4200000</v>
          </cell>
        </row>
        <row r="1720">
          <cell r="K1720">
            <v>525369</v>
          </cell>
        </row>
        <row r="1753">
          <cell r="K1753">
            <v>30833892</v>
          </cell>
        </row>
        <row r="1789">
          <cell r="K1789">
            <v>545635</v>
          </cell>
        </row>
        <row r="1817">
          <cell r="I1817">
            <v>10000000</v>
          </cell>
        </row>
        <row r="1823">
          <cell r="I1823">
            <v>0</v>
          </cell>
        </row>
      </sheetData>
      <sheetData sheetId="6"/>
      <sheetData sheetId="7"/>
      <sheetData sheetId="8"/>
      <sheetData sheetId="9">
        <row r="17">
          <cell r="I17">
            <v>2000000000</v>
          </cell>
        </row>
        <row r="18">
          <cell r="I18">
            <v>4000000000</v>
          </cell>
        </row>
        <row r="19">
          <cell r="I19">
            <v>1250000000</v>
          </cell>
        </row>
        <row r="21">
          <cell r="I21">
            <v>2000000000</v>
          </cell>
        </row>
      </sheetData>
      <sheetData sheetId="10"/>
      <sheetData sheetId="11">
        <row r="267">
          <cell r="I267">
            <v>520000000</v>
          </cell>
        </row>
        <row r="274">
          <cell r="I274">
            <v>3600000000</v>
          </cell>
        </row>
        <row r="326">
          <cell r="I326">
            <v>50000000</v>
          </cell>
        </row>
        <row r="446">
          <cell r="I446">
            <v>52800000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M6" sqref="M6"/>
    </sheetView>
  </sheetViews>
  <sheetFormatPr defaultColWidth="30.7109375" defaultRowHeight="15"/>
  <cols>
    <col min="1" max="1" width="0.140625" style="1" customWidth="1"/>
    <col min="2" max="2" width="55.85546875" style="1" customWidth="1"/>
    <col min="3" max="3" width="21.140625" style="28" customWidth="1"/>
    <col min="4" max="4" width="20" style="6" customWidth="1"/>
    <col min="5" max="5" width="23" style="6" customWidth="1"/>
    <col min="6" max="8" width="30.7109375" style="1" hidden="1" customWidth="1"/>
    <col min="9" max="9" width="0.28515625" style="1" hidden="1" customWidth="1"/>
    <col min="10" max="12" width="30.7109375" style="1" hidden="1" customWidth="1"/>
    <col min="13" max="16384" width="30.7109375" style="1"/>
  </cols>
  <sheetData>
    <row r="1" spans="1:12" ht="55.5" customHeight="1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5"/>
    </row>
    <row r="2" spans="1:12" s="115" customFormat="1" ht="56.25">
      <c r="A2" s="116"/>
      <c r="B2" s="117" t="s">
        <v>1</v>
      </c>
      <c r="C2" s="118" t="s">
        <v>2</v>
      </c>
      <c r="D2" s="119" t="s">
        <v>3</v>
      </c>
      <c r="E2" s="118" t="s">
        <v>4</v>
      </c>
    </row>
    <row r="3" spans="1:12" ht="18.75">
      <c r="A3" s="120"/>
      <c r="B3" s="121" t="s">
        <v>5</v>
      </c>
      <c r="C3" s="122">
        <v>10948286241</v>
      </c>
      <c r="D3" s="122">
        <v>1461294729</v>
      </c>
      <c r="E3" s="122">
        <f t="shared" ref="E3:E6" si="0">C3-D3</f>
        <v>9486991512</v>
      </c>
    </row>
    <row r="4" spans="1:12" ht="18.75">
      <c r="A4" s="120"/>
      <c r="B4" s="121" t="s">
        <v>6</v>
      </c>
      <c r="C4" s="123">
        <v>44193755228</v>
      </c>
      <c r="D4" s="123">
        <v>10432811566</v>
      </c>
      <c r="E4" s="122">
        <f t="shared" si="0"/>
        <v>33760943662</v>
      </c>
    </row>
    <row r="5" spans="1:12" ht="18.75">
      <c r="A5" s="120"/>
      <c r="B5" s="121" t="s">
        <v>7</v>
      </c>
      <c r="C5" s="123">
        <v>11294161553</v>
      </c>
      <c r="D5" s="123">
        <v>3077418827</v>
      </c>
      <c r="E5" s="122">
        <f t="shared" si="0"/>
        <v>8216742726</v>
      </c>
    </row>
    <row r="6" spans="1:12" ht="18.75">
      <c r="A6" s="120"/>
      <c r="B6" s="121" t="s">
        <v>8</v>
      </c>
      <c r="C6" s="123">
        <v>19936086956</v>
      </c>
      <c r="D6" s="123"/>
      <c r="E6" s="122">
        <f t="shared" si="0"/>
        <v>19936086956</v>
      </c>
    </row>
    <row r="7" spans="1:12" ht="18.75">
      <c r="A7" s="120"/>
      <c r="B7" s="124" t="s">
        <v>9</v>
      </c>
      <c r="C7" s="123"/>
      <c r="D7" s="123"/>
      <c r="E7" s="122"/>
    </row>
    <row r="8" spans="1:12" ht="18.75">
      <c r="A8" s="120"/>
      <c r="B8" s="125" t="s">
        <v>10</v>
      </c>
      <c r="C8" s="126"/>
      <c r="D8" s="127"/>
      <c r="E8" s="122"/>
    </row>
    <row r="9" spans="1:12" ht="18.75">
      <c r="A9" s="120"/>
      <c r="B9" s="125" t="s">
        <v>11</v>
      </c>
      <c r="C9" s="126">
        <v>1500000000</v>
      </c>
      <c r="D9" s="127"/>
      <c r="E9" s="122">
        <f t="shared" ref="E9:E16" si="1">C9-D9</f>
        <v>1500000000</v>
      </c>
    </row>
    <row r="10" spans="1:12" ht="18.75">
      <c r="A10" s="120"/>
      <c r="B10" s="125" t="s">
        <v>12</v>
      </c>
      <c r="C10" s="126"/>
      <c r="D10" s="127"/>
      <c r="E10" s="122"/>
    </row>
    <row r="11" spans="1:12" ht="18.75">
      <c r="A11" s="120"/>
      <c r="B11" s="125" t="s">
        <v>13</v>
      </c>
      <c r="C11" s="128"/>
      <c r="D11" s="129"/>
      <c r="E11" s="122"/>
    </row>
    <row r="12" spans="1:12" ht="18.75">
      <c r="A12" s="120"/>
      <c r="B12" s="125" t="s">
        <v>14</v>
      </c>
      <c r="C12" s="126">
        <f>'[1]CAP REV'!I17</f>
        <v>2000000000</v>
      </c>
      <c r="D12" s="127"/>
      <c r="E12" s="122">
        <f t="shared" si="1"/>
        <v>2000000000</v>
      </c>
      <c r="F12" s="28"/>
    </row>
    <row r="13" spans="1:12" ht="18.75">
      <c r="A13" s="120"/>
      <c r="B13" s="125" t="s">
        <v>15</v>
      </c>
      <c r="C13" s="126">
        <f>'[1]CAP REV'!I18</f>
        <v>4000000000</v>
      </c>
      <c r="D13" s="127"/>
      <c r="E13" s="122">
        <f t="shared" si="1"/>
        <v>4000000000</v>
      </c>
      <c r="F13" s="28"/>
    </row>
    <row r="14" spans="1:12" ht="18.75">
      <c r="A14" s="120"/>
      <c r="B14" s="125" t="s">
        <v>16</v>
      </c>
      <c r="C14" s="126">
        <f>'[1]CAP REV'!I19</f>
        <v>1250000000</v>
      </c>
      <c r="D14" s="127"/>
      <c r="E14" s="122">
        <f t="shared" si="1"/>
        <v>1250000000</v>
      </c>
      <c r="F14" s="28"/>
    </row>
    <row r="15" spans="1:12" ht="18.75">
      <c r="A15" s="120"/>
      <c r="B15" s="125" t="s">
        <v>17</v>
      </c>
      <c r="C15" s="126">
        <v>3000000000</v>
      </c>
      <c r="D15" s="127"/>
      <c r="E15" s="122">
        <f t="shared" si="1"/>
        <v>3000000000</v>
      </c>
      <c r="F15" s="28"/>
    </row>
    <row r="16" spans="1:12" ht="18.75">
      <c r="A16" s="120"/>
      <c r="B16" s="125" t="s">
        <v>18</v>
      </c>
      <c r="C16" s="126">
        <f>'[1]CAP REV'!I21</f>
        <v>2000000000</v>
      </c>
      <c r="D16" s="127"/>
      <c r="E16" s="122">
        <f t="shared" si="1"/>
        <v>2000000000</v>
      </c>
      <c r="F16" s="28"/>
      <c r="G16" s="130"/>
    </row>
    <row r="17" spans="1:7" ht="18.75">
      <c r="A17" s="120"/>
      <c r="B17" s="125" t="s">
        <v>19</v>
      </c>
      <c r="C17" s="126"/>
      <c r="D17" s="127"/>
      <c r="E17" s="122"/>
      <c r="F17" s="28"/>
      <c r="G17" s="130"/>
    </row>
    <row r="18" spans="1:7" ht="18.75">
      <c r="A18" s="120"/>
      <c r="B18" s="121" t="s">
        <v>20</v>
      </c>
      <c r="C18" s="123">
        <v>10835144951</v>
      </c>
      <c r="D18" s="123"/>
      <c r="E18" s="122">
        <f t="shared" ref="E18:E21" si="2">C18-D18</f>
        <v>10835144951</v>
      </c>
      <c r="F18" s="28"/>
      <c r="G18" s="130"/>
    </row>
    <row r="19" spans="1:7" ht="18.75">
      <c r="A19" s="120"/>
      <c r="B19" s="121" t="s">
        <v>21</v>
      </c>
      <c r="C19" s="123">
        <v>19060824700</v>
      </c>
      <c r="D19" s="123"/>
      <c r="E19" s="122">
        <f t="shared" si="2"/>
        <v>19060824700</v>
      </c>
      <c r="F19" s="28"/>
      <c r="G19" s="130"/>
    </row>
    <row r="20" spans="1:7" ht="18.75">
      <c r="A20" s="120"/>
      <c r="B20" s="131" t="s">
        <v>22</v>
      </c>
      <c r="C20" s="11">
        <v>21443976609</v>
      </c>
      <c r="D20" s="11"/>
      <c r="E20" s="122">
        <f t="shared" si="2"/>
        <v>21443976609</v>
      </c>
      <c r="F20" s="28"/>
      <c r="G20" s="130"/>
    </row>
    <row r="21" spans="1:7" ht="18.75" customHeight="1">
      <c r="A21" s="120"/>
      <c r="B21" s="124" t="s">
        <v>23</v>
      </c>
      <c r="C21" s="123">
        <f>SUM(C3:C20)</f>
        <v>151462236238</v>
      </c>
      <c r="D21" s="123">
        <f>SUM(D3:D20)</f>
        <v>14971525122</v>
      </c>
      <c r="E21" s="122">
        <f t="shared" si="2"/>
        <v>136490711116</v>
      </c>
      <c r="F21" s="28"/>
      <c r="G21" s="130"/>
    </row>
    <row r="22" spans="1:7" ht="19.5" customHeight="1">
      <c r="A22" s="120"/>
      <c r="B22" s="121" t="s">
        <v>24</v>
      </c>
      <c r="C22" s="123"/>
      <c r="D22" s="123" t="s">
        <v>25</v>
      </c>
      <c r="E22" s="122"/>
      <c r="F22" s="132"/>
    </row>
    <row r="23" spans="1:7" ht="18.75">
      <c r="A23" s="120"/>
      <c r="B23" s="121" t="s">
        <v>26</v>
      </c>
      <c r="C23" s="123">
        <v>47077186420</v>
      </c>
      <c r="D23" s="123">
        <v>6346804352</v>
      </c>
      <c r="E23" s="122">
        <f t="shared" ref="E23:E25" si="3">C23-D23</f>
        <v>40730382068</v>
      </c>
      <c r="F23" s="28"/>
    </row>
    <row r="24" spans="1:7" ht="18.75">
      <c r="A24" s="120"/>
      <c r="B24" s="121" t="s">
        <v>27</v>
      </c>
      <c r="C24" s="123">
        <v>104385049818</v>
      </c>
      <c r="D24" s="123">
        <v>8062600128</v>
      </c>
      <c r="E24" s="122">
        <f t="shared" si="3"/>
        <v>96322449690</v>
      </c>
      <c r="F24" s="28"/>
    </row>
    <row r="25" spans="1:7" ht="18.75">
      <c r="A25" s="120"/>
      <c r="B25" s="124" t="s">
        <v>28</v>
      </c>
      <c r="C25" s="123">
        <f>SUM(C23:C24)</f>
        <v>151462236238</v>
      </c>
      <c r="D25" s="123">
        <f>SUM(D22:D24)</f>
        <v>14409404480</v>
      </c>
      <c r="E25" s="122">
        <f t="shared" si="3"/>
        <v>137052831758</v>
      </c>
    </row>
    <row r="26" spans="1:7" ht="18.75">
      <c r="A26" s="133"/>
      <c r="B26" s="133"/>
      <c r="C26" s="134"/>
      <c r="D26" s="135"/>
      <c r="E26" s="135"/>
    </row>
    <row r="29" spans="1:7" ht="17.25" customHeight="1"/>
    <row r="30" spans="1:7" ht="15.75" customHeight="1"/>
  </sheetData>
  <mergeCells count="1">
    <mergeCell ref="A1:L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workbookViewId="0">
      <selection sqref="A1:XFD1048576"/>
    </sheetView>
  </sheetViews>
  <sheetFormatPr defaultColWidth="9.140625" defaultRowHeight="18.75"/>
  <cols>
    <col min="1" max="1" width="2.42578125" style="75" customWidth="1"/>
    <col min="2" max="2" width="9.5703125" style="75" customWidth="1"/>
    <col min="3" max="3" width="29.7109375" style="75" customWidth="1"/>
    <col min="4" max="4" width="35.28515625" style="75" customWidth="1"/>
    <col min="5" max="6" width="21.85546875" style="75" customWidth="1"/>
    <col min="7" max="7" width="21.7109375" style="75" customWidth="1"/>
    <col min="8" max="8" width="20" style="76" customWidth="1"/>
    <col min="9" max="9" width="22" style="75" customWidth="1"/>
    <col min="10" max="10" width="19.5703125" style="75" customWidth="1"/>
    <col min="11" max="16384" width="9.140625" style="75"/>
  </cols>
  <sheetData>
    <row r="1" spans="1:10">
      <c r="A1" s="77"/>
      <c r="B1" s="146" t="s">
        <v>29</v>
      </c>
      <c r="C1" s="146"/>
      <c r="D1" s="146"/>
      <c r="E1" s="146"/>
      <c r="F1" s="146"/>
      <c r="G1" s="146"/>
      <c r="H1" s="146"/>
      <c r="I1" s="146"/>
      <c r="J1" s="77"/>
    </row>
    <row r="2" spans="1:10">
      <c r="A2" s="77"/>
      <c r="B2" s="146" t="s">
        <v>30</v>
      </c>
      <c r="C2" s="146"/>
      <c r="D2" s="146"/>
      <c r="E2" s="146"/>
      <c r="F2" s="146"/>
      <c r="G2" s="146"/>
      <c r="H2" s="146"/>
      <c r="I2" s="146"/>
      <c r="J2" s="77"/>
    </row>
    <row r="3" spans="1:10">
      <c r="A3" s="77"/>
      <c r="B3" s="146"/>
      <c r="C3" s="146"/>
      <c r="D3" s="146"/>
      <c r="E3" s="146"/>
      <c r="F3" s="146"/>
      <c r="G3" s="146"/>
      <c r="H3" s="146"/>
      <c r="I3" s="146"/>
      <c r="J3" s="77"/>
    </row>
    <row r="4" spans="1:10">
      <c r="A4" s="77"/>
      <c r="B4" s="77"/>
      <c r="C4" s="77"/>
      <c r="D4" s="77"/>
      <c r="E4" s="78"/>
      <c r="F4" s="79"/>
      <c r="G4" s="77"/>
      <c r="I4" s="77"/>
      <c r="J4" s="77"/>
    </row>
    <row r="5" spans="1:10">
      <c r="A5" s="77"/>
      <c r="B5" s="80"/>
      <c r="C5" s="80"/>
      <c r="D5" s="33" t="s">
        <v>31</v>
      </c>
      <c r="E5" s="81"/>
      <c r="F5" s="82"/>
      <c r="G5" s="147" t="s">
        <v>32</v>
      </c>
      <c r="H5" s="147"/>
      <c r="I5" s="148"/>
      <c r="J5" s="77"/>
    </row>
    <row r="6" spans="1:10" ht="56.25">
      <c r="A6" s="77"/>
      <c r="B6" s="83"/>
      <c r="C6" s="84"/>
      <c r="D6" s="85"/>
      <c r="E6" s="85" t="s">
        <v>33</v>
      </c>
      <c r="F6" s="86" t="s">
        <v>34</v>
      </c>
      <c r="G6" s="61" t="s">
        <v>35</v>
      </c>
      <c r="H6" s="87" t="s">
        <v>36</v>
      </c>
      <c r="I6" s="85" t="s">
        <v>37</v>
      </c>
      <c r="J6" s="77"/>
    </row>
    <row r="7" spans="1:10">
      <c r="A7" s="77"/>
      <c r="B7" s="83"/>
      <c r="C7" s="84"/>
      <c r="D7" s="85"/>
      <c r="E7" s="85" t="s">
        <v>38</v>
      </c>
      <c r="F7" s="86">
        <v>2019</v>
      </c>
      <c r="G7" s="85">
        <v>2019</v>
      </c>
      <c r="H7" s="85"/>
      <c r="I7" s="85"/>
      <c r="J7" s="77"/>
    </row>
    <row r="8" spans="1:10">
      <c r="A8" s="77"/>
      <c r="B8" s="83"/>
      <c r="C8" s="84"/>
      <c r="D8" s="88"/>
      <c r="E8" s="89"/>
      <c r="F8" s="89"/>
      <c r="G8" s="89"/>
      <c r="H8" s="90"/>
      <c r="I8" s="89"/>
      <c r="J8" s="77"/>
    </row>
    <row r="9" spans="1:10">
      <c r="A9" s="77"/>
      <c r="B9" s="83" t="s">
        <v>39</v>
      </c>
      <c r="C9" s="91" t="s">
        <v>40</v>
      </c>
      <c r="D9" s="88" t="s">
        <v>41</v>
      </c>
      <c r="E9" s="92">
        <v>2152282510</v>
      </c>
      <c r="F9" s="92">
        <v>7699449</v>
      </c>
      <c r="G9" s="92">
        <v>83012308</v>
      </c>
      <c r="H9" s="93">
        <f t="shared" ref="H9:H33" si="0">F9+G9</f>
        <v>90711757</v>
      </c>
      <c r="I9" s="92">
        <f t="shared" ref="I9:I72" si="1">E9-H9</f>
        <v>2061570753</v>
      </c>
      <c r="J9" s="77"/>
    </row>
    <row r="10" spans="1:10">
      <c r="A10" s="77"/>
      <c r="B10" s="83"/>
      <c r="C10" s="84"/>
      <c r="D10" s="88"/>
      <c r="E10" s="92"/>
      <c r="F10" s="92"/>
      <c r="G10" s="92"/>
      <c r="H10" s="93">
        <f t="shared" si="0"/>
        <v>0</v>
      </c>
      <c r="I10" s="92">
        <f t="shared" si="1"/>
        <v>0</v>
      </c>
      <c r="J10" s="77"/>
    </row>
    <row r="11" spans="1:10">
      <c r="A11" s="77"/>
      <c r="B11" s="83" t="s">
        <v>42</v>
      </c>
      <c r="C11" s="13" t="s">
        <v>43</v>
      </c>
      <c r="D11" s="88" t="s">
        <v>44</v>
      </c>
      <c r="E11" s="92">
        <v>136500000</v>
      </c>
      <c r="F11" s="92"/>
      <c r="G11" s="92">
        <v>21000000</v>
      </c>
      <c r="H11" s="93">
        <f t="shared" si="0"/>
        <v>21000000</v>
      </c>
      <c r="I11" s="92">
        <f t="shared" si="1"/>
        <v>115500000</v>
      </c>
      <c r="J11" s="77"/>
    </row>
    <row r="12" spans="1:10">
      <c r="A12" s="77"/>
      <c r="B12" s="83"/>
      <c r="C12" s="84"/>
      <c r="D12" s="88"/>
      <c r="E12" s="92"/>
      <c r="F12" s="92"/>
      <c r="G12" s="92"/>
      <c r="H12" s="93">
        <f t="shared" si="0"/>
        <v>0</v>
      </c>
      <c r="I12" s="92">
        <f t="shared" si="1"/>
        <v>0</v>
      </c>
      <c r="J12" s="77"/>
    </row>
    <row r="13" spans="1:10">
      <c r="A13" s="77"/>
      <c r="B13" s="83" t="s">
        <v>45</v>
      </c>
      <c r="C13" s="84"/>
      <c r="D13" s="94" t="s">
        <v>46</v>
      </c>
      <c r="E13" s="92"/>
      <c r="F13" s="92"/>
      <c r="G13" s="92"/>
      <c r="H13" s="93">
        <f t="shared" si="0"/>
        <v>0</v>
      </c>
      <c r="I13" s="92">
        <f t="shared" si="1"/>
        <v>0</v>
      </c>
      <c r="J13" s="77"/>
    </row>
    <row r="14" spans="1:10">
      <c r="A14" s="77"/>
      <c r="B14" s="83"/>
      <c r="C14" s="84"/>
      <c r="D14" s="94" t="s">
        <v>47</v>
      </c>
      <c r="E14" s="92"/>
      <c r="F14" s="92"/>
      <c r="G14" s="92"/>
      <c r="H14" s="93">
        <f t="shared" si="0"/>
        <v>0</v>
      </c>
      <c r="I14" s="92">
        <f t="shared" si="1"/>
        <v>0</v>
      </c>
      <c r="J14" s="77"/>
    </row>
    <row r="15" spans="1:10">
      <c r="A15" s="77"/>
      <c r="B15" s="83"/>
      <c r="C15" s="84"/>
      <c r="D15" s="88"/>
      <c r="E15" s="92"/>
      <c r="F15" s="92"/>
      <c r="G15" s="92"/>
      <c r="H15" s="93">
        <f t="shared" si="0"/>
        <v>0</v>
      </c>
      <c r="I15" s="92">
        <f t="shared" si="1"/>
        <v>0</v>
      </c>
      <c r="J15" s="77"/>
    </row>
    <row r="16" spans="1:10">
      <c r="A16" s="77"/>
      <c r="B16" s="83" t="s">
        <v>42</v>
      </c>
      <c r="C16" s="13" t="s">
        <v>48</v>
      </c>
      <c r="D16" s="88" t="s">
        <v>49</v>
      </c>
      <c r="E16" s="92">
        <v>2830000000</v>
      </c>
      <c r="F16" s="92">
        <v>98251054</v>
      </c>
      <c r="G16" s="92">
        <v>497663443</v>
      </c>
      <c r="H16" s="93">
        <f t="shared" si="0"/>
        <v>595914497</v>
      </c>
      <c r="I16" s="92">
        <f t="shared" si="1"/>
        <v>2234085503</v>
      </c>
      <c r="J16" s="77"/>
    </row>
    <row r="17" spans="1:10">
      <c r="A17" s="77"/>
      <c r="B17" s="83"/>
      <c r="C17" s="84"/>
      <c r="D17" s="88"/>
      <c r="E17" s="92"/>
      <c r="F17" s="92"/>
      <c r="G17" s="92"/>
      <c r="H17" s="93">
        <f t="shared" si="0"/>
        <v>0</v>
      </c>
      <c r="I17" s="92">
        <f t="shared" si="1"/>
        <v>0</v>
      </c>
      <c r="J17" s="77"/>
    </row>
    <row r="18" spans="1:10">
      <c r="A18" s="77"/>
      <c r="B18" s="83" t="s">
        <v>50</v>
      </c>
      <c r="C18" s="13" t="s">
        <v>51</v>
      </c>
      <c r="D18" s="88" t="s">
        <v>52</v>
      </c>
      <c r="E18" s="92">
        <v>89781000</v>
      </c>
      <c r="F18" s="92">
        <v>1454596</v>
      </c>
      <c r="G18" s="92">
        <v>10675000</v>
      </c>
      <c r="H18" s="93">
        <f t="shared" si="0"/>
        <v>12129596</v>
      </c>
      <c r="I18" s="92">
        <f t="shared" si="1"/>
        <v>77651404</v>
      </c>
      <c r="J18" s="77"/>
    </row>
    <row r="19" spans="1:10">
      <c r="A19" s="77"/>
      <c r="B19" s="83"/>
      <c r="C19" s="84"/>
      <c r="D19" s="88"/>
      <c r="E19" s="92"/>
      <c r="F19" s="92"/>
      <c r="G19" s="92"/>
      <c r="H19" s="93">
        <f t="shared" si="0"/>
        <v>0</v>
      </c>
      <c r="I19" s="92">
        <f t="shared" si="1"/>
        <v>0</v>
      </c>
      <c r="J19" s="77"/>
    </row>
    <row r="20" spans="1:10">
      <c r="A20" s="77"/>
      <c r="B20" s="83" t="s">
        <v>53</v>
      </c>
      <c r="C20" s="13" t="s">
        <v>54</v>
      </c>
      <c r="D20" s="88" t="s">
        <v>55</v>
      </c>
      <c r="E20" s="92">
        <v>480923308</v>
      </c>
      <c r="F20" s="92">
        <f>'[1]REC EXP'!K70</f>
        <v>45538926</v>
      </c>
      <c r="G20" s="92">
        <v>7382000</v>
      </c>
      <c r="H20" s="93">
        <f t="shared" si="0"/>
        <v>52920926</v>
      </c>
      <c r="I20" s="92">
        <f t="shared" si="1"/>
        <v>428002382</v>
      </c>
      <c r="J20" s="77"/>
    </row>
    <row r="21" spans="1:10">
      <c r="A21" s="77"/>
      <c r="B21" s="83"/>
      <c r="C21" s="84"/>
      <c r="D21" s="88"/>
      <c r="E21" s="92"/>
      <c r="F21" s="92"/>
      <c r="G21" s="92"/>
      <c r="H21" s="93">
        <f t="shared" si="0"/>
        <v>0</v>
      </c>
      <c r="I21" s="92">
        <f t="shared" si="1"/>
        <v>0</v>
      </c>
      <c r="J21" s="77"/>
    </row>
    <row r="22" spans="1:10">
      <c r="A22" s="77"/>
      <c r="B22" s="83" t="s">
        <v>56</v>
      </c>
      <c r="C22" s="13" t="s">
        <v>57</v>
      </c>
      <c r="D22" s="88" t="s">
        <v>58</v>
      </c>
      <c r="E22" s="92">
        <v>68875500</v>
      </c>
      <c r="F22" s="92">
        <f>'[1]REC EXP'!K88</f>
        <v>11713545</v>
      </c>
      <c r="G22" s="92">
        <v>1500000</v>
      </c>
      <c r="H22" s="93">
        <f t="shared" si="0"/>
        <v>13213545</v>
      </c>
      <c r="I22" s="92">
        <f t="shared" si="1"/>
        <v>55661955</v>
      </c>
      <c r="J22" s="77"/>
    </row>
    <row r="23" spans="1:10">
      <c r="A23" s="77"/>
      <c r="B23" s="83"/>
      <c r="C23" s="84"/>
      <c r="D23" s="88" t="s">
        <v>59</v>
      </c>
      <c r="E23" s="92"/>
      <c r="F23" s="92"/>
      <c r="G23" s="92"/>
      <c r="H23" s="93">
        <f t="shared" si="0"/>
        <v>0</v>
      </c>
      <c r="I23" s="92">
        <f t="shared" si="1"/>
        <v>0</v>
      </c>
      <c r="J23" s="77"/>
    </row>
    <row r="24" spans="1:10">
      <c r="A24" s="77"/>
      <c r="B24" s="83"/>
      <c r="C24" s="84"/>
      <c r="D24" s="88"/>
      <c r="E24" s="92"/>
      <c r="F24" s="92"/>
      <c r="G24" s="92"/>
      <c r="H24" s="93">
        <f t="shared" si="0"/>
        <v>0</v>
      </c>
      <c r="I24" s="92">
        <f t="shared" si="1"/>
        <v>0</v>
      </c>
      <c r="J24" s="77"/>
    </row>
    <row r="25" spans="1:10">
      <c r="A25" s="77"/>
      <c r="B25" s="83" t="s">
        <v>60</v>
      </c>
      <c r="C25" s="13" t="s">
        <v>61</v>
      </c>
      <c r="D25" s="88" t="s">
        <v>62</v>
      </c>
      <c r="E25" s="92">
        <v>35444448</v>
      </c>
      <c r="F25" s="92">
        <v>7532215</v>
      </c>
      <c r="G25" s="92">
        <v>450000</v>
      </c>
      <c r="H25" s="93">
        <f t="shared" si="0"/>
        <v>7982215</v>
      </c>
      <c r="I25" s="92">
        <f t="shared" si="1"/>
        <v>27462233</v>
      </c>
      <c r="J25" s="77"/>
    </row>
    <row r="26" spans="1:10">
      <c r="A26" s="77"/>
      <c r="B26" s="83"/>
      <c r="C26" s="84"/>
      <c r="D26" s="88"/>
      <c r="E26" s="92"/>
      <c r="F26" s="92"/>
      <c r="G26" s="92"/>
      <c r="H26" s="93">
        <f t="shared" si="0"/>
        <v>0</v>
      </c>
      <c r="I26" s="92">
        <f t="shared" si="1"/>
        <v>0</v>
      </c>
      <c r="J26" s="77"/>
    </row>
    <row r="27" spans="1:10">
      <c r="A27" s="77"/>
      <c r="B27" s="83" t="s">
        <v>63</v>
      </c>
      <c r="C27" s="13" t="s">
        <v>64</v>
      </c>
      <c r="D27" s="95" t="s">
        <v>65</v>
      </c>
      <c r="E27" s="92">
        <v>316834081</v>
      </c>
      <c r="F27" s="92">
        <v>41576660</v>
      </c>
      <c r="G27" s="92">
        <v>2190000</v>
      </c>
      <c r="H27" s="93">
        <f t="shared" si="0"/>
        <v>43766660</v>
      </c>
      <c r="I27" s="92">
        <f t="shared" si="1"/>
        <v>273067421</v>
      </c>
      <c r="J27" s="77"/>
    </row>
    <row r="28" spans="1:10">
      <c r="A28" s="77"/>
      <c r="B28" s="83"/>
      <c r="C28" s="84"/>
      <c r="D28" s="88"/>
      <c r="E28" s="92"/>
      <c r="F28" s="92"/>
      <c r="G28" s="92"/>
      <c r="H28" s="93">
        <f t="shared" si="0"/>
        <v>0</v>
      </c>
      <c r="I28" s="92">
        <f t="shared" si="1"/>
        <v>0</v>
      </c>
      <c r="J28" s="77"/>
    </row>
    <row r="29" spans="1:10">
      <c r="A29" s="77"/>
      <c r="B29" s="83" t="s">
        <v>66</v>
      </c>
      <c r="C29" s="13" t="s">
        <v>67</v>
      </c>
      <c r="D29" s="88" t="s">
        <v>68</v>
      </c>
      <c r="E29" s="92">
        <v>160750000</v>
      </c>
      <c r="F29" s="92">
        <v>24165776</v>
      </c>
      <c r="G29" s="92">
        <v>2250000</v>
      </c>
      <c r="H29" s="93">
        <f t="shared" si="0"/>
        <v>26415776</v>
      </c>
      <c r="I29" s="92">
        <f t="shared" si="1"/>
        <v>134334224</v>
      </c>
      <c r="J29" s="77"/>
    </row>
    <row r="30" spans="1:10">
      <c r="A30" s="77"/>
      <c r="B30" s="83"/>
      <c r="C30" s="84"/>
      <c r="D30" s="88"/>
      <c r="E30" s="92"/>
      <c r="F30" s="92"/>
      <c r="G30" s="92"/>
      <c r="H30" s="93">
        <f t="shared" si="0"/>
        <v>0</v>
      </c>
      <c r="I30" s="92">
        <f t="shared" si="1"/>
        <v>0</v>
      </c>
      <c r="J30" s="77"/>
    </row>
    <row r="31" spans="1:10">
      <c r="A31" s="77"/>
      <c r="B31" s="83" t="s">
        <v>69</v>
      </c>
      <c r="C31" s="13" t="s">
        <v>70</v>
      </c>
      <c r="D31" s="88" t="s">
        <v>71</v>
      </c>
      <c r="E31" s="92">
        <v>137920306</v>
      </c>
      <c r="F31" s="92">
        <v>4757657</v>
      </c>
      <c r="G31" s="92">
        <v>5999950</v>
      </c>
      <c r="H31" s="93">
        <f t="shared" si="0"/>
        <v>10757607</v>
      </c>
      <c r="I31" s="92">
        <f t="shared" si="1"/>
        <v>127162699</v>
      </c>
      <c r="J31" s="77"/>
    </row>
    <row r="32" spans="1:10">
      <c r="A32" s="77"/>
      <c r="B32" s="83"/>
      <c r="C32" s="84"/>
      <c r="D32" s="88"/>
      <c r="E32" s="92"/>
      <c r="F32" s="92"/>
      <c r="G32" s="92"/>
      <c r="H32" s="93">
        <f t="shared" si="0"/>
        <v>0</v>
      </c>
      <c r="I32" s="92">
        <f t="shared" si="1"/>
        <v>0</v>
      </c>
      <c r="J32" s="77"/>
    </row>
    <row r="33" spans="1:10" ht="37.5">
      <c r="A33" s="77"/>
      <c r="B33" s="83" t="s">
        <v>72</v>
      </c>
      <c r="C33" s="13" t="s">
        <v>73</v>
      </c>
      <c r="D33" s="54" t="s">
        <v>74</v>
      </c>
      <c r="E33" s="92">
        <v>300100000</v>
      </c>
      <c r="F33" s="92">
        <v>48839017</v>
      </c>
      <c r="G33" s="92">
        <v>2400000</v>
      </c>
      <c r="H33" s="93">
        <f t="shared" si="0"/>
        <v>51239017</v>
      </c>
      <c r="I33" s="92">
        <f t="shared" si="1"/>
        <v>248860983</v>
      </c>
      <c r="J33" s="77"/>
    </row>
    <row r="34" spans="1:10">
      <c r="A34" s="77"/>
      <c r="B34" s="83"/>
      <c r="C34" s="84"/>
      <c r="D34" s="88"/>
      <c r="E34" s="92"/>
      <c r="F34" s="92"/>
      <c r="G34" s="92"/>
      <c r="H34" s="93"/>
      <c r="I34" s="92">
        <f t="shared" si="1"/>
        <v>0</v>
      </c>
      <c r="J34" s="77"/>
    </row>
    <row r="35" spans="1:10" ht="37.5">
      <c r="A35" s="77"/>
      <c r="B35" s="83" t="s">
        <v>75</v>
      </c>
      <c r="C35" s="13" t="s">
        <v>76</v>
      </c>
      <c r="D35" s="54" t="s">
        <v>77</v>
      </c>
      <c r="E35" s="92">
        <v>107200000</v>
      </c>
      <c r="F35" s="92">
        <v>17772236</v>
      </c>
      <c r="G35" s="92">
        <v>1935000</v>
      </c>
      <c r="H35" s="93">
        <f t="shared" ref="H35:H39" si="2">F35+G35</f>
        <v>19707236</v>
      </c>
      <c r="I35" s="92">
        <f t="shared" si="1"/>
        <v>87492764</v>
      </c>
      <c r="J35" s="77"/>
    </row>
    <row r="36" spans="1:10">
      <c r="A36" s="77"/>
      <c r="B36" s="83"/>
      <c r="C36" s="84"/>
      <c r="D36" s="88"/>
      <c r="E36" s="92"/>
      <c r="F36" s="92"/>
      <c r="G36" s="92"/>
      <c r="H36" s="93"/>
      <c r="I36" s="92">
        <f t="shared" si="1"/>
        <v>0</v>
      </c>
      <c r="J36" s="77"/>
    </row>
    <row r="37" spans="1:10">
      <c r="A37" s="77"/>
      <c r="B37" s="83" t="s">
        <v>78</v>
      </c>
      <c r="C37" s="13" t="s">
        <v>79</v>
      </c>
      <c r="D37" s="88" t="s">
        <v>80</v>
      </c>
      <c r="E37" s="92">
        <v>1517500000</v>
      </c>
      <c r="F37" s="92">
        <v>45843867</v>
      </c>
      <c r="G37" s="92">
        <v>4660000</v>
      </c>
      <c r="H37" s="93">
        <f t="shared" si="2"/>
        <v>50503867</v>
      </c>
      <c r="I37" s="92">
        <f t="shared" si="1"/>
        <v>1466996133</v>
      </c>
      <c r="J37" s="77"/>
    </row>
    <row r="38" spans="1:10">
      <c r="A38" s="77"/>
      <c r="B38" s="83"/>
      <c r="C38" s="84"/>
      <c r="D38" s="88"/>
      <c r="E38" s="92"/>
      <c r="F38" s="92"/>
      <c r="G38" s="92"/>
      <c r="H38" s="93"/>
      <c r="I38" s="92">
        <f t="shared" si="1"/>
        <v>0</v>
      </c>
      <c r="J38" s="77"/>
    </row>
    <row r="39" spans="1:10">
      <c r="A39" s="77"/>
      <c r="B39" s="83" t="s">
        <v>81</v>
      </c>
      <c r="C39" s="13" t="s">
        <v>82</v>
      </c>
      <c r="D39" s="88" t="s">
        <v>83</v>
      </c>
      <c r="E39" s="92">
        <v>510000000</v>
      </c>
      <c r="F39" s="92">
        <v>85852063</v>
      </c>
      <c r="G39" s="92">
        <v>1800000</v>
      </c>
      <c r="H39" s="93">
        <f t="shared" si="2"/>
        <v>87652063</v>
      </c>
      <c r="I39" s="92">
        <f t="shared" si="1"/>
        <v>422347937</v>
      </c>
      <c r="J39" s="77"/>
    </row>
    <row r="40" spans="1:10">
      <c r="A40" s="77"/>
      <c r="B40" s="83"/>
      <c r="C40" s="84"/>
      <c r="D40" s="88"/>
      <c r="E40" s="92"/>
      <c r="F40" s="92"/>
      <c r="G40" s="92"/>
      <c r="H40" s="93"/>
      <c r="I40" s="92">
        <f t="shared" si="1"/>
        <v>0</v>
      </c>
      <c r="J40" s="77"/>
    </row>
    <row r="41" spans="1:10">
      <c r="A41" s="77"/>
      <c r="B41" s="83" t="s">
        <v>84</v>
      </c>
      <c r="C41" s="13" t="s">
        <v>85</v>
      </c>
      <c r="D41" s="88" t="s">
        <v>86</v>
      </c>
      <c r="E41" s="92">
        <v>768651634</v>
      </c>
      <c r="F41" s="92">
        <v>110474543</v>
      </c>
      <c r="G41" s="92">
        <v>55250240</v>
      </c>
      <c r="H41" s="93">
        <f t="shared" ref="H41:H86" si="3">F41+G41</f>
        <v>165724783</v>
      </c>
      <c r="I41" s="92">
        <f t="shared" si="1"/>
        <v>602926851</v>
      </c>
      <c r="J41" s="77"/>
    </row>
    <row r="42" spans="1:10">
      <c r="A42" s="77"/>
      <c r="B42" s="83"/>
      <c r="C42" s="84"/>
      <c r="D42" s="88"/>
      <c r="E42" s="92"/>
      <c r="F42" s="92"/>
      <c r="G42" s="92"/>
      <c r="H42" s="93"/>
      <c r="I42" s="92">
        <f t="shared" si="1"/>
        <v>0</v>
      </c>
      <c r="J42" s="77"/>
    </row>
    <row r="43" spans="1:10">
      <c r="A43" s="77"/>
      <c r="B43" s="83" t="s">
        <v>87</v>
      </c>
      <c r="C43" s="13" t="s">
        <v>88</v>
      </c>
      <c r="D43" s="88" t="s">
        <v>89</v>
      </c>
      <c r="E43" s="92">
        <v>115900000</v>
      </c>
      <c r="F43" s="92">
        <v>7450013</v>
      </c>
      <c r="G43" s="92">
        <v>4241000</v>
      </c>
      <c r="H43" s="93">
        <f t="shared" si="3"/>
        <v>11691013</v>
      </c>
      <c r="I43" s="92">
        <f t="shared" si="1"/>
        <v>104208987</v>
      </c>
      <c r="J43" s="77"/>
    </row>
    <row r="44" spans="1:10">
      <c r="A44" s="77"/>
      <c r="B44" s="83"/>
      <c r="C44" s="84"/>
      <c r="D44" s="88" t="s">
        <v>90</v>
      </c>
      <c r="E44" s="92"/>
      <c r="F44" s="92"/>
      <c r="G44" s="92"/>
      <c r="H44" s="93"/>
      <c r="I44" s="92">
        <f t="shared" si="1"/>
        <v>0</v>
      </c>
      <c r="J44" s="77"/>
    </row>
    <row r="45" spans="1:10">
      <c r="A45" s="77"/>
      <c r="B45" s="96"/>
      <c r="C45" s="85"/>
      <c r="D45" s="88"/>
      <c r="E45" s="97"/>
      <c r="F45" s="97"/>
      <c r="G45" s="97"/>
      <c r="H45" s="93"/>
      <c r="I45" s="92">
        <f t="shared" si="1"/>
        <v>0</v>
      </c>
      <c r="J45" s="77"/>
    </row>
    <row r="46" spans="1:10">
      <c r="A46" s="77"/>
      <c r="B46" s="96" t="s">
        <v>91</v>
      </c>
      <c r="C46" s="13" t="s">
        <v>92</v>
      </c>
      <c r="D46" s="88" t="s">
        <v>93</v>
      </c>
      <c r="E46" s="92">
        <v>290000000</v>
      </c>
      <c r="F46" s="98"/>
      <c r="G46" s="99">
        <v>9615000</v>
      </c>
      <c r="H46" s="93">
        <f t="shared" si="3"/>
        <v>9615000</v>
      </c>
      <c r="I46" s="92">
        <f t="shared" si="1"/>
        <v>280385000</v>
      </c>
      <c r="J46" s="77"/>
    </row>
    <row r="47" spans="1:10">
      <c r="A47" s="77"/>
      <c r="B47" s="96"/>
      <c r="C47" s="85"/>
      <c r="D47" s="88"/>
      <c r="E47" s="99"/>
      <c r="F47" s="99"/>
      <c r="G47" s="99"/>
      <c r="H47" s="93">
        <f t="shared" si="3"/>
        <v>0</v>
      </c>
      <c r="I47" s="92">
        <f t="shared" si="1"/>
        <v>0</v>
      </c>
      <c r="J47" s="77"/>
    </row>
    <row r="48" spans="1:10">
      <c r="A48" s="77"/>
      <c r="B48" s="96" t="s">
        <v>94</v>
      </c>
      <c r="C48" s="13" t="s">
        <v>95</v>
      </c>
      <c r="D48" s="88" t="s">
        <v>96</v>
      </c>
      <c r="E48" s="92">
        <v>4094677404</v>
      </c>
      <c r="F48" s="98">
        <v>852837610</v>
      </c>
      <c r="G48" s="99">
        <v>37380000</v>
      </c>
      <c r="H48" s="93">
        <f t="shared" si="3"/>
        <v>890217610</v>
      </c>
      <c r="I48" s="92">
        <f t="shared" si="1"/>
        <v>3204459794</v>
      </c>
      <c r="J48" s="77"/>
    </row>
    <row r="49" spans="1:10">
      <c r="A49" s="77"/>
      <c r="B49" s="96"/>
      <c r="C49" s="85"/>
      <c r="D49" s="88"/>
      <c r="E49" s="99"/>
      <c r="F49" s="99"/>
      <c r="G49" s="99"/>
      <c r="H49" s="93">
        <f t="shared" si="3"/>
        <v>0</v>
      </c>
      <c r="I49" s="92">
        <f t="shared" si="1"/>
        <v>0</v>
      </c>
      <c r="J49" s="77"/>
    </row>
    <row r="50" spans="1:10">
      <c r="A50" s="77"/>
      <c r="B50" s="96" t="s">
        <v>97</v>
      </c>
      <c r="C50" s="13" t="s">
        <v>98</v>
      </c>
      <c r="D50" s="88" t="s">
        <v>99</v>
      </c>
      <c r="E50" s="92">
        <v>147395122</v>
      </c>
      <c r="F50" s="98">
        <f>'[1]REC EXP'!K353</f>
        <v>18537681</v>
      </c>
      <c r="G50" s="99">
        <v>5755000</v>
      </c>
      <c r="H50" s="93">
        <f t="shared" si="3"/>
        <v>24292681</v>
      </c>
      <c r="I50" s="92">
        <f t="shared" si="1"/>
        <v>123102441</v>
      </c>
      <c r="J50" s="77"/>
    </row>
    <row r="51" spans="1:10">
      <c r="A51" s="77"/>
      <c r="B51" s="96"/>
      <c r="C51" s="85"/>
      <c r="D51" s="88" t="s">
        <v>100</v>
      </c>
      <c r="E51" s="99"/>
      <c r="F51" s="99"/>
      <c r="G51" s="99"/>
      <c r="H51" s="93">
        <f t="shared" si="3"/>
        <v>0</v>
      </c>
      <c r="I51" s="92">
        <f t="shared" si="1"/>
        <v>0</v>
      </c>
      <c r="J51" s="77"/>
    </row>
    <row r="52" spans="1:10">
      <c r="A52" s="77"/>
      <c r="B52" s="96"/>
      <c r="C52" s="85"/>
      <c r="D52" s="88"/>
      <c r="E52" s="99"/>
      <c r="F52" s="99"/>
      <c r="G52" s="99"/>
      <c r="H52" s="93">
        <f t="shared" si="3"/>
        <v>0</v>
      </c>
      <c r="I52" s="92">
        <f t="shared" si="1"/>
        <v>0</v>
      </c>
      <c r="J52" s="77"/>
    </row>
    <row r="53" spans="1:10">
      <c r="A53" s="77"/>
      <c r="B53" s="96" t="s">
        <v>101</v>
      </c>
      <c r="C53" s="13" t="s">
        <v>102</v>
      </c>
      <c r="D53" s="88" t="s">
        <v>103</v>
      </c>
      <c r="E53" s="92">
        <v>123300000</v>
      </c>
      <c r="F53" s="98">
        <v>11300540</v>
      </c>
      <c r="G53" s="99">
        <v>1550000</v>
      </c>
      <c r="H53" s="93">
        <f t="shared" si="3"/>
        <v>12850540</v>
      </c>
      <c r="I53" s="92">
        <f t="shared" si="1"/>
        <v>110449460</v>
      </c>
      <c r="J53" s="77"/>
    </row>
    <row r="54" spans="1:10">
      <c r="A54" s="77"/>
      <c r="B54" s="96"/>
      <c r="C54" s="85"/>
      <c r="D54" s="88"/>
      <c r="E54" s="99"/>
      <c r="F54" s="99"/>
      <c r="G54" s="99"/>
      <c r="H54" s="93">
        <f t="shared" si="3"/>
        <v>0</v>
      </c>
      <c r="I54" s="92">
        <f t="shared" si="1"/>
        <v>0</v>
      </c>
      <c r="J54" s="77"/>
    </row>
    <row r="55" spans="1:10">
      <c r="A55" s="77"/>
      <c r="B55" s="96" t="s">
        <v>104</v>
      </c>
      <c r="C55" s="13" t="s">
        <v>105</v>
      </c>
      <c r="D55" s="88" t="s">
        <v>106</v>
      </c>
      <c r="E55" s="92">
        <v>803281499</v>
      </c>
      <c r="F55" s="98">
        <v>13601018</v>
      </c>
      <c r="G55" s="99">
        <v>49404000</v>
      </c>
      <c r="H55" s="93">
        <f t="shared" si="3"/>
        <v>63005018</v>
      </c>
      <c r="I55" s="92">
        <f t="shared" si="1"/>
        <v>740276481</v>
      </c>
      <c r="J55" s="77"/>
    </row>
    <row r="56" spans="1:10">
      <c r="A56" s="77"/>
      <c r="B56" s="96"/>
      <c r="C56" s="85"/>
      <c r="D56" s="88"/>
      <c r="E56" s="99"/>
      <c r="F56" s="99"/>
      <c r="G56" s="99"/>
      <c r="H56" s="93">
        <f t="shared" si="3"/>
        <v>0</v>
      </c>
      <c r="I56" s="92">
        <f t="shared" si="1"/>
        <v>0</v>
      </c>
      <c r="J56" s="77"/>
    </row>
    <row r="57" spans="1:10" ht="37.5">
      <c r="A57" s="77"/>
      <c r="B57" s="96" t="s">
        <v>107</v>
      </c>
      <c r="C57" s="13" t="s">
        <v>108</v>
      </c>
      <c r="D57" s="54" t="s">
        <v>109</v>
      </c>
      <c r="E57" s="92">
        <v>359350000</v>
      </c>
      <c r="F57" s="98">
        <v>56998568</v>
      </c>
      <c r="G57" s="99">
        <v>4400000</v>
      </c>
      <c r="H57" s="93">
        <f t="shared" si="3"/>
        <v>61398568</v>
      </c>
      <c r="I57" s="92">
        <f t="shared" si="1"/>
        <v>297951432</v>
      </c>
      <c r="J57" s="77"/>
    </row>
    <row r="58" spans="1:10">
      <c r="A58" s="77"/>
      <c r="B58" s="96"/>
      <c r="C58" s="85"/>
      <c r="D58" s="88"/>
      <c r="E58" s="99"/>
      <c r="F58" s="99"/>
      <c r="G58" s="99"/>
      <c r="H58" s="93">
        <f t="shared" si="3"/>
        <v>0</v>
      </c>
      <c r="I58" s="92">
        <f t="shared" si="1"/>
        <v>0</v>
      </c>
      <c r="J58" s="77"/>
    </row>
    <row r="59" spans="1:10">
      <c r="A59" s="77"/>
      <c r="B59" s="96" t="s">
        <v>110</v>
      </c>
      <c r="C59" s="13" t="s">
        <v>111</v>
      </c>
      <c r="D59" s="88" t="s">
        <v>112</v>
      </c>
      <c r="E59" s="92">
        <v>109111847</v>
      </c>
      <c r="F59" s="98">
        <v>22194129</v>
      </c>
      <c r="G59" s="99">
        <v>2765000</v>
      </c>
      <c r="H59" s="93">
        <f t="shared" si="3"/>
        <v>24959129</v>
      </c>
      <c r="I59" s="92">
        <f t="shared" si="1"/>
        <v>84152718</v>
      </c>
      <c r="J59" s="77"/>
    </row>
    <row r="60" spans="1:10">
      <c r="A60" s="77"/>
      <c r="B60" s="96"/>
      <c r="C60" s="85"/>
      <c r="D60" s="88" t="s">
        <v>113</v>
      </c>
      <c r="E60" s="99"/>
      <c r="F60" s="99"/>
      <c r="G60" s="99"/>
      <c r="H60" s="93">
        <f t="shared" si="3"/>
        <v>0</v>
      </c>
      <c r="I60" s="92">
        <f t="shared" si="1"/>
        <v>0</v>
      </c>
      <c r="J60" s="77"/>
    </row>
    <row r="61" spans="1:10">
      <c r="A61" s="77"/>
      <c r="B61" s="96"/>
      <c r="C61" s="85"/>
      <c r="D61" s="88"/>
      <c r="E61" s="99"/>
      <c r="F61" s="99"/>
      <c r="G61" s="99"/>
      <c r="H61" s="93">
        <f t="shared" si="3"/>
        <v>0</v>
      </c>
      <c r="I61" s="92">
        <f t="shared" si="1"/>
        <v>0</v>
      </c>
      <c r="J61" s="77"/>
    </row>
    <row r="62" spans="1:10">
      <c r="A62" s="77"/>
      <c r="B62" s="96" t="s">
        <v>114</v>
      </c>
      <c r="C62" s="13" t="s">
        <v>115</v>
      </c>
      <c r="D62" s="88" t="s">
        <v>116</v>
      </c>
      <c r="E62" s="92">
        <v>93910000</v>
      </c>
      <c r="F62" s="98">
        <v>10558194</v>
      </c>
      <c r="G62" s="99">
        <v>6030199</v>
      </c>
      <c r="H62" s="93">
        <f t="shared" si="3"/>
        <v>16588393</v>
      </c>
      <c r="I62" s="92">
        <f t="shared" si="1"/>
        <v>77321607</v>
      </c>
      <c r="J62" s="77"/>
    </row>
    <row r="63" spans="1:10">
      <c r="A63" s="77"/>
      <c r="B63" s="96"/>
      <c r="C63" s="85"/>
      <c r="D63" s="88" t="s">
        <v>117</v>
      </c>
      <c r="E63" s="99"/>
      <c r="F63" s="99"/>
      <c r="G63" s="99"/>
      <c r="H63" s="93">
        <f t="shared" si="3"/>
        <v>0</v>
      </c>
      <c r="I63" s="92">
        <f t="shared" si="1"/>
        <v>0</v>
      </c>
      <c r="J63" s="77"/>
    </row>
    <row r="64" spans="1:10">
      <c r="A64" s="77"/>
      <c r="B64" s="96"/>
      <c r="C64" s="85"/>
      <c r="D64" s="88"/>
      <c r="E64" s="99"/>
      <c r="F64" s="99"/>
      <c r="G64" s="99"/>
      <c r="H64" s="93">
        <f t="shared" si="3"/>
        <v>0</v>
      </c>
      <c r="I64" s="92">
        <f t="shared" si="1"/>
        <v>0</v>
      </c>
      <c r="J64" s="77"/>
    </row>
    <row r="65" spans="1:10">
      <c r="A65" s="77"/>
      <c r="B65" s="96"/>
      <c r="C65" s="85"/>
      <c r="D65" s="88" t="s">
        <v>118</v>
      </c>
      <c r="E65" s="99"/>
      <c r="F65" s="99"/>
      <c r="G65" s="99"/>
      <c r="H65" s="93">
        <f t="shared" si="3"/>
        <v>0</v>
      </c>
      <c r="I65" s="92">
        <f t="shared" si="1"/>
        <v>0</v>
      </c>
      <c r="J65" s="77"/>
    </row>
    <row r="66" spans="1:10">
      <c r="A66" s="77"/>
      <c r="B66" s="96" t="s">
        <v>119</v>
      </c>
      <c r="C66" s="13" t="s">
        <v>120</v>
      </c>
      <c r="D66" s="88" t="s">
        <v>121</v>
      </c>
      <c r="E66" s="92">
        <v>685847092</v>
      </c>
      <c r="F66" s="98">
        <v>112448706</v>
      </c>
      <c r="G66" s="99">
        <v>15165000</v>
      </c>
      <c r="H66" s="93">
        <f t="shared" si="3"/>
        <v>127613706</v>
      </c>
      <c r="I66" s="92">
        <f t="shared" si="1"/>
        <v>558233386</v>
      </c>
      <c r="J66" s="77"/>
    </row>
    <row r="67" spans="1:10">
      <c r="A67" s="77"/>
      <c r="B67" s="96"/>
      <c r="C67" s="85"/>
      <c r="D67" s="88"/>
      <c r="E67" s="99"/>
      <c r="F67" s="99"/>
      <c r="G67" s="99"/>
      <c r="H67" s="93">
        <f t="shared" si="3"/>
        <v>0</v>
      </c>
      <c r="I67" s="92">
        <f t="shared" si="1"/>
        <v>0</v>
      </c>
      <c r="J67" s="77"/>
    </row>
    <row r="68" spans="1:10">
      <c r="A68" s="77"/>
      <c r="B68" s="96" t="s">
        <v>122</v>
      </c>
      <c r="C68" s="13" t="s">
        <v>123</v>
      </c>
      <c r="D68" s="88" t="s">
        <v>124</v>
      </c>
      <c r="E68" s="92">
        <v>722000000</v>
      </c>
      <c r="F68" s="98">
        <v>94866032</v>
      </c>
      <c r="G68" s="99">
        <v>28027000</v>
      </c>
      <c r="H68" s="93">
        <f t="shared" si="3"/>
        <v>122893032</v>
      </c>
      <c r="I68" s="92">
        <f t="shared" si="1"/>
        <v>599106968</v>
      </c>
      <c r="J68" s="77"/>
    </row>
    <row r="69" spans="1:10">
      <c r="A69" s="77"/>
      <c r="B69" s="96"/>
      <c r="C69" s="85"/>
      <c r="D69" s="88"/>
      <c r="E69" s="99"/>
      <c r="F69" s="99"/>
      <c r="G69" s="99"/>
      <c r="H69" s="93">
        <f t="shared" si="3"/>
        <v>0</v>
      </c>
      <c r="I69" s="92">
        <f t="shared" si="1"/>
        <v>0</v>
      </c>
      <c r="J69" s="77"/>
    </row>
    <row r="70" spans="1:10">
      <c r="A70" s="77"/>
      <c r="B70" s="96" t="s">
        <v>125</v>
      </c>
      <c r="C70" s="13" t="s">
        <v>126</v>
      </c>
      <c r="D70" s="88" t="s">
        <v>127</v>
      </c>
      <c r="E70" s="92">
        <v>38925000</v>
      </c>
      <c r="F70" s="98">
        <f>'[1]REC EXP'!K547</f>
        <v>8531358</v>
      </c>
      <c r="G70" s="99">
        <v>561000</v>
      </c>
      <c r="H70" s="93">
        <f t="shared" si="3"/>
        <v>9092358</v>
      </c>
      <c r="I70" s="92">
        <f t="shared" si="1"/>
        <v>29832642</v>
      </c>
      <c r="J70" s="77"/>
    </row>
    <row r="71" spans="1:10">
      <c r="A71" s="77"/>
      <c r="B71" s="96"/>
      <c r="C71" s="85"/>
      <c r="D71" s="88"/>
      <c r="E71" s="99"/>
      <c r="F71" s="99"/>
      <c r="G71" s="99"/>
      <c r="H71" s="93">
        <f t="shared" si="3"/>
        <v>0</v>
      </c>
      <c r="I71" s="92">
        <f t="shared" si="1"/>
        <v>0</v>
      </c>
      <c r="J71" s="77"/>
    </row>
    <row r="72" spans="1:10">
      <c r="A72" s="77"/>
      <c r="B72" s="96" t="s">
        <v>128</v>
      </c>
      <c r="C72" s="13" t="s">
        <v>129</v>
      </c>
      <c r="D72" s="88" t="s">
        <v>130</v>
      </c>
      <c r="E72" s="92">
        <v>151100000</v>
      </c>
      <c r="F72" s="98">
        <v>33121757</v>
      </c>
      <c r="G72" s="99">
        <v>1580000</v>
      </c>
      <c r="H72" s="93">
        <f t="shared" si="3"/>
        <v>34701757</v>
      </c>
      <c r="I72" s="92">
        <f t="shared" si="1"/>
        <v>116398243</v>
      </c>
      <c r="J72" s="77"/>
    </row>
    <row r="73" spans="1:10">
      <c r="A73" s="77"/>
      <c r="B73" s="96"/>
      <c r="C73" s="85"/>
      <c r="D73" s="88"/>
      <c r="E73" s="99"/>
      <c r="F73" s="99"/>
      <c r="G73" s="99"/>
      <c r="H73" s="93">
        <f t="shared" si="3"/>
        <v>0</v>
      </c>
      <c r="I73" s="92">
        <f t="shared" ref="I73:I86" si="4">E73-H73</f>
        <v>0</v>
      </c>
      <c r="J73" s="77"/>
    </row>
    <row r="74" spans="1:10">
      <c r="A74" s="77"/>
      <c r="B74" s="96" t="s">
        <v>131</v>
      </c>
      <c r="C74" s="13" t="s">
        <v>132</v>
      </c>
      <c r="D74" s="88" t="s">
        <v>133</v>
      </c>
      <c r="E74" s="92">
        <v>15599564</v>
      </c>
      <c r="F74" s="98">
        <v>1086088</v>
      </c>
      <c r="G74" s="99">
        <v>3000000</v>
      </c>
      <c r="H74" s="93">
        <f t="shared" si="3"/>
        <v>4086088</v>
      </c>
      <c r="I74" s="92">
        <f t="shared" si="4"/>
        <v>11513476</v>
      </c>
      <c r="J74" s="77"/>
    </row>
    <row r="75" spans="1:10">
      <c r="A75" s="77"/>
      <c r="B75" s="96"/>
      <c r="C75" s="85"/>
      <c r="D75" s="88" t="s">
        <v>134</v>
      </c>
      <c r="E75" s="99"/>
      <c r="F75" s="99"/>
      <c r="G75" s="99"/>
      <c r="H75" s="93">
        <f t="shared" si="3"/>
        <v>0</v>
      </c>
      <c r="I75" s="92">
        <f t="shared" si="4"/>
        <v>0</v>
      </c>
      <c r="J75" s="77"/>
    </row>
    <row r="76" spans="1:10">
      <c r="A76" s="77"/>
      <c r="B76" s="59"/>
      <c r="C76" s="60"/>
      <c r="D76" s="100"/>
      <c r="E76" s="101"/>
      <c r="F76" s="101"/>
      <c r="G76" s="101"/>
      <c r="H76" s="93">
        <f t="shared" si="3"/>
        <v>0</v>
      </c>
      <c r="I76" s="92">
        <f t="shared" si="4"/>
        <v>0</v>
      </c>
      <c r="J76" s="77"/>
    </row>
    <row r="77" spans="1:10">
      <c r="A77" s="77"/>
      <c r="B77" s="96" t="s">
        <v>135</v>
      </c>
      <c r="C77" s="13" t="s">
        <v>136</v>
      </c>
      <c r="D77" s="88" t="s">
        <v>137</v>
      </c>
      <c r="E77" s="98">
        <v>62534776</v>
      </c>
      <c r="F77" s="98">
        <v>10095643</v>
      </c>
      <c r="G77" s="99">
        <v>1385000</v>
      </c>
      <c r="H77" s="93">
        <f t="shared" si="3"/>
        <v>11480643</v>
      </c>
      <c r="I77" s="92">
        <f t="shared" si="4"/>
        <v>51054133</v>
      </c>
      <c r="J77" s="77"/>
    </row>
    <row r="78" spans="1:10">
      <c r="A78" s="77"/>
      <c r="B78" s="96"/>
      <c r="C78" s="85"/>
      <c r="D78" s="88"/>
      <c r="E78" s="99"/>
      <c r="F78" s="99"/>
      <c r="G78" s="99"/>
      <c r="H78" s="93">
        <f t="shared" si="3"/>
        <v>0</v>
      </c>
      <c r="I78" s="92">
        <f t="shared" si="4"/>
        <v>0</v>
      </c>
      <c r="J78" s="77"/>
    </row>
    <row r="79" spans="1:10">
      <c r="A79" s="77"/>
      <c r="B79" s="96" t="s">
        <v>138</v>
      </c>
      <c r="C79" s="13" t="s">
        <v>139</v>
      </c>
      <c r="D79" s="88" t="s">
        <v>140</v>
      </c>
      <c r="E79" s="98">
        <v>50567750</v>
      </c>
      <c r="F79" s="98">
        <v>8021129</v>
      </c>
      <c r="G79" s="99">
        <v>3000000</v>
      </c>
      <c r="H79" s="93">
        <f t="shared" si="3"/>
        <v>11021129</v>
      </c>
      <c r="I79" s="92">
        <f t="shared" si="4"/>
        <v>39546621</v>
      </c>
      <c r="J79" s="77"/>
    </row>
    <row r="80" spans="1:10">
      <c r="A80" s="77"/>
      <c r="B80" s="96"/>
      <c r="C80" s="85"/>
      <c r="D80" s="88"/>
      <c r="E80" s="98"/>
      <c r="F80" s="98"/>
      <c r="G80" s="99"/>
      <c r="H80" s="93">
        <f t="shared" si="3"/>
        <v>0</v>
      </c>
      <c r="I80" s="92">
        <f t="shared" si="4"/>
        <v>0</v>
      </c>
      <c r="J80" s="77"/>
    </row>
    <row r="81" spans="1:10" ht="37.5">
      <c r="A81" s="77"/>
      <c r="B81" s="96" t="s">
        <v>141</v>
      </c>
      <c r="C81" s="13" t="s">
        <v>142</v>
      </c>
      <c r="D81" s="54" t="s">
        <v>143</v>
      </c>
      <c r="E81" s="98">
        <v>21500000</v>
      </c>
      <c r="F81" s="98"/>
      <c r="G81" s="99">
        <v>900000</v>
      </c>
      <c r="H81" s="93">
        <f t="shared" si="3"/>
        <v>900000</v>
      </c>
      <c r="I81" s="92">
        <f t="shared" si="4"/>
        <v>20600000</v>
      </c>
      <c r="J81" s="77"/>
    </row>
    <row r="82" spans="1:10">
      <c r="A82" s="77"/>
      <c r="B82" s="96"/>
      <c r="C82" s="85"/>
      <c r="D82" s="88"/>
      <c r="E82" s="98"/>
      <c r="F82" s="98"/>
      <c r="G82" s="99"/>
      <c r="H82" s="93">
        <f t="shared" si="3"/>
        <v>0</v>
      </c>
      <c r="I82" s="92">
        <f t="shared" si="4"/>
        <v>0</v>
      </c>
      <c r="J82" s="77"/>
    </row>
    <row r="83" spans="1:10" ht="56.25">
      <c r="A83" s="77"/>
      <c r="B83" s="96" t="s">
        <v>144</v>
      </c>
      <c r="C83" s="13" t="s">
        <v>145</v>
      </c>
      <c r="D83" s="54" t="s">
        <v>146</v>
      </c>
      <c r="E83" s="98">
        <v>510538763</v>
      </c>
      <c r="F83" s="98">
        <v>99762946</v>
      </c>
      <c r="G83" s="99">
        <v>3560000</v>
      </c>
      <c r="H83" s="93">
        <f t="shared" si="3"/>
        <v>103322946</v>
      </c>
      <c r="I83" s="92">
        <f t="shared" si="4"/>
        <v>407215817</v>
      </c>
      <c r="J83" s="77"/>
    </row>
    <row r="84" spans="1:10">
      <c r="A84" s="77"/>
      <c r="B84" s="96"/>
      <c r="C84" s="13"/>
      <c r="D84" s="54"/>
      <c r="E84" s="98"/>
      <c r="F84" s="98"/>
      <c r="G84" s="99"/>
      <c r="H84" s="93">
        <f t="shared" si="3"/>
        <v>0</v>
      </c>
      <c r="I84" s="92">
        <f t="shared" si="4"/>
        <v>0</v>
      </c>
      <c r="J84" s="77"/>
    </row>
    <row r="85" spans="1:10" ht="37.5">
      <c r="A85" s="77"/>
      <c r="B85" s="96"/>
      <c r="C85" s="136" t="s">
        <v>147</v>
      </c>
      <c r="D85" s="54" t="s">
        <v>148</v>
      </c>
      <c r="E85" s="98">
        <v>16800000</v>
      </c>
      <c r="F85" s="98"/>
      <c r="G85" s="99"/>
      <c r="H85" s="93">
        <f t="shared" si="3"/>
        <v>0</v>
      </c>
      <c r="I85" s="92">
        <f t="shared" si="4"/>
        <v>16800000</v>
      </c>
      <c r="J85" s="77"/>
    </row>
    <row r="86" spans="1:10">
      <c r="A86" s="77"/>
      <c r="B86" s="33"/>
      <c r="C86" s="33"/>
      <c r="D86" s="102" t="s">
        <v>149</v>
      </c>
      <c r="E86" s="103">
        <f t="shared" ref="E86:G86" si="5">SUM(E8:E85)</f>
        <v>18025101604</v>
      </c>
      <c r="F86" s="104">
        <f t="shared" si="5"/>
        <v>1912883016</v>
      </c>
      <c r="G86" s="104">
        <f t="shared" si="5"/>
        <v>876486140</v>
      </c>
      <c r="H86" s="93">
        <f t="shared" si="3"/>
        <v>2789369156</v>
      </c>
      <c r="I86" s="92">
        <f t="shared" si="4"/>
        <v>15235732448</v>
      </c>
      <c r="J86" s="77"/>
    </row>
    <row r="87" spans="1:10">
      <c r="A87" s="77"/>
      <c r="B87" s="105"/>
      <c r="C87" s="65"/>
      <c r="D87" s="106"/>
      <c r="E87" s="107"/>
      <c r="F87" s="107"/>
      <c r="G87" s="108"/>
      <c r="H87" s="108"/>
      <c r="I87" s="107"/>
      <c r="J87" s="77"/>
    </row>
    <row r="88" spans="1:10">
      <c r="A88" s="77"/>
      <c r="B88" s="105"/>
      <c r="C88" s="65"/>
      <c r="D88" s="106"/>
      <c r="E88" s="107"/>
      <c r="F88" s="107"/>
      <c r="G88" s="108"/>
      <c r="H88" s="108"/>
      <c r="I88" s="107"/>
      <c r="J88" s="77"/>
    </row>
    <row r="89" spans="1:10">
      <c r="A89" s="77"/>
      <c r="B89" s="105"/>
      <c r="C89" s="65"/>
      <c r="D89" s="106"/>
      <c r="E89" s="107"/>
      <c r="F89" s="107"/>
      <c r="G89" s="108"/>
      <c r="H89" s="108"/>
      <c r="I89" s="107"/>
      <c r="J89" s="77"/>
    </row>
    <row r="90" spans="1:10">
      <c r="A90" s="77"/>
      <c r="B90" s="105"/>
      <c r="C90" s="109"/>
      <c r="D90" s="106"/>
      <c r="E90" s="107"/>
      <c r="F90" s="107"/>
      <c r="G90" s="108"/>
      <c r="H90" s="108"/>
      <c r="I90" s="107"/>
      <c r="J90" s="77"/>
    </row>
    <row r="91" spans="1:10">
      <c r="A91" s="77"/>
      <c r="B91" s="105"/>
      <c r="C91" s="109"/>
      <c r="D91" s="106"/>
      <c r="E91" s="107"/>
      <c r="F91" s="107"/>
      <c r="G91" s="108"/>
      <c r="H91" s="108"/>
      <c r="I91" s="107"/>
      <c r="J91" s="77"/>
    </row>
    <row r="93" spans="1:10">
      <c r="H93" s="110"/>
      <c r="I93" s="111"/>
    </row>
    <row r="94" spans="1:10">
      <c r="G94" s="111"/>
      <c r="H94" s="110"/>
      <c r="I94" s="112"/>
    </row>
    <row r="95" spans="1:10">
      <c r="E95" s="112"/>
      <c r="H95" s="110"/>
      <c r="I95" s="112"/>
    </row>
    <row r="96" spans="1:10">
      <c r="E96" s="112"/>
      <c r="H96" s="110"/>
      <c r="I96" s="112"/>
    </row>
    <row r="97" spans="5:9">
      <c r="E97" s="112"/>
      <c r="H97" s="113"/>
      <c r="I97" s="112"/>
    </row>
    <row r="98" spans="5:9">
      <c r="E98" s="112"/>
      <c r="G98" s="114"/>
      <c r="H98" s="110"/>
      <c r="I98" s="112"/>
    </row>
    <row r="99" spans="5:9">
      <c r="E99" s="112"/>
      <c r="G99" s="114"/>
      <c r="H99" s="110"/>
      <c r="I99" s="112"/>
    </row>
    <row r="100" spans="5:9">
      <c r="E100" s="112"/>
      <c r="G100" s="114"/>
      <c r="H100" s="110"/>
      <c r="I100" s="112"/>
    </row>
    <row r="101" spans="5:9">
      <c r="E101" s="112"/>
      <c r="G101" s="114"/>
      <c r="H101" s="110"/>
    </row>
    <row r="102" spans="5:9">
      <c r="G102" s="114"/>
      <c r="H102" s="110"/>
    </row>
    <row r="103" spans="5:9">
      <c r="G103" s="114"/>
      <c r="H103" s="110"/>
    </row>
    <row r="104" spans="5:9">
      <c r="G104" s="114"/>
      <c r="H104" s="110"/>
    </row>
    <row r="105" spans="5:9">
      <c r="G105" s="114"/>
      <c r="H105" s="110"/>
    </row>
    <row r="106" spans="5:9">
      <c r="G106" s="114"/>
      <c r="H106" s="110"/>
    </row>
    <row r="107" spans="5:9">
      <c r="G107" s="114"/>
      <c r="H107" s="110"/>
    </row>
    <row r="108" spans="5:9">
      <c r="G108" s="114"/>
      <c r="H108" s="110"/>
    </row>
    <row r="109" spans="5:9">
      <c r="G109" s="114"/>
      <c r="H109" s="110"/>
    </row>
    <row r="110" spans="5:9">
      <c r="H110" s="110"/>
    </row>
    <row r="111" spans="5:9">
      <c r="H111" s="110"/>
    </row>
  </sheetData>
  <mergeCells count="4">
    <mergeCell ref="B1:I1"/>
    <mergeCell ref="B2:I2"/>
    <mergeCell ref="B3:I3"/>
    <mergeCell ref="G5:I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8"/>
  <sheetViews>
    <sheetView workbookViewId="0">
      <selection sqref="A1:J3"/>
    </sheetView>
  </sheetViews>
  <sheetFormatPr defaultColWidth="9" defaultRowHeight="15"/>
  <cols>
    <col min="1" max="1" width="7.7109375" style="1" customWidth="1"/>
    <col min="2" max="2" width="23.85546875" style="1" customWidth="1"/>
    <col min="3" max="3" width="31.5703125" style="27" customWidth="1"/>
    <col min="4" max="4" width="22.140625" style="1" customWidth="1"/>
    <col min="5" max="5" width="24" style="1" hidden="1" customWidth="1"/>
    <col min="6" max="6" width="1.85546875" style="1" hidden="1" customWidth="1"/>
    <col min="7" max="7" width="25" style="1" customWidth="1"/>
    <col min="8" max="8" width="20.42578125" style="1" customWidth="1"/>
    <col min="9" max="9" width="22.28515625" style="1" customWidth="1"/>
    <col min="10" max="10" width="24.42578125" style="28" customWidth="1"/>
    <col min="11" max="16384" width="9" style="1"/>
  </cols>
  <sheetData>
    <row r="1" spans="1:10" ht="18.75" customHeight="1">
      <c r="A1" s="152" t="s">
        <v>150</v>
      </c>
      <c r="B1" s="153"/>
      <c r="C1" s="153"/>
      <c r="D1" s="153"/>
      <c r="E1" s="153"/>
      <c r="F1" s="153"/>
      <c r="G1" s="153"/>
      <c r="H1" s="153"/>
      <c r="I1" s="153"/>
      <c r="J1" s="154"/>
    </row>
    <row r="2" spans="1:10" ht="18.75" customHeight="1">
      <c r="A2" s="155"/>
      <c r="B2" s="156"/>
      <c r="C2" s="156"/>
      <c r="D2" s="156"/>
      <c r="E2" s="156"/>
      <c r="F2" s="156"/>
      <c r="G2" s="156"/>
      <c r="H2" s="156"/>
      <c r="I2" s="156"/>
      <c r="J2" s="157"/>
    </row>
    <row r="3" spans="1:10" ht="37.5" customHeight="1">
      <c r="A3" s="158"/>
      <c r="B3" s="159"/>
      <c r="C3" s="159"/>
      <c r="D3" s="159"/>
      <c r="E3" s="159"/>
      <c r="F3" s="159"/>
      <c r="G3" s="159"/>
      <c r="H3" s="159"/>
      <c r="I3" s="159"/>
      <c r="J3" s="160"/>
    </row>
    <row r="4" spans="1:10" ht="18.75" customHeight="1">
      <c r="A4" s="149" t="s">
        <v>151</v>
      </c>
      <c r="B4" s="149"/>
      <c r="C4" s="149"/>
      <c r="D4" s="149"/>
      <c r="E4" s="149"/>
      <c r="F4" s="149"/>
      <c r="G4" s="149"/>
      <c r="H4" s="149"/>
      <c r="I4" s="149"/>
      <c r="J4" s="149"/>
    </row>
    <row r="5" spans="1:10" ht="18.75">
      <c r="A5" s="29" t="s">
        <v>152</v>
      </c>
      <c r="B5" s="29"/>
      <c r="C5" s="30"/>
      <c r="D5" s="31"/>
      <c r="E5" s="31"/>
      <c r="F5" s="31"/>
      <c r="G5" s="31"/>
      <c r="H5" s="32"/>
      <c r="I5" s="32"/>
      <c r="J5" s="55"/>
    </row>
    <row r="6" spans="1:10" ht="18.75">
      <c r="A6" s="33"/>
      <c r="B6" s="33"/>
      <c r="C6" s="34" t="s">
        <v>153</v>
      </c>
      <c r="D6" s="33"/>
      <c r="E6" s="33"/>
      <c r="F6" s="33"/>
      <c r="G6" s="33"/>
      <c r="H6" s="150" t="s">
        <v>32</v>
      </c>
      <c r="I6" s="150"/>
      <c r="J6" s="150"/>
    </row>
    <row r="7" spans="1:10" ht="56.25">
      <c r="A7" s="33"/>
      <c r="B7" s="151" t="s">
        <v>154</v>
      </c>
      <c r="C7" s="34"/>
      <c r="D7" s="33" t="s">
        <v>33</v>
      </c>
      <c r="E7" s="33" t="s">
        <v>155</v>
      </c>
      <c r="F7" s="33" t="s">
        <v>156</v>
      </c>
      <c r="G7" s="34" t="s">
        <v>157</v>
      </c>
      <c r="H7" s="34" t="s">
        <v>158</v>
      </c>
      <c r="I7" s="34" t="s">
        <v>159</v>
      </c>
      <c r="J7" s="56" t="s">
        <v>37</v>
      </c>
    </row>
    <row r="8" spans="1:10" ht="18.75">
      <c r="A8" s="33"/>
      <c r="B8" s="151"/>
      <c r="C8" s="34"/>
      <c r="D8" s="33" t="s">
        <v>38</v>
      </c>
      <c r="E8" s="33"/>
      <c r="F8" s="33"/>
      <c r="G8" s="33">
        <v>2019</v>
      </c>
      <c r="H8" s="137" t="s">
        <v>160</v>
      </c>
      <c r="I8" s="33"/>
      <c r="J8" s="56"/>
    </row>
    <row r="9" spans="1:10" ht="18.75">
      <c r="A9" s="35"/>
      <c r="B9" s="36"/>
      <c r="C9" s="37"/>
      <c r="D9" s="38"/>
      <c r="E9" s="38"/>
      <c r="F9" s="38"/>
      <c r="G9" s="38"/>
      <c r="H9" s="38"/>
      <c r="I9" s="38"/>
      <c r="J9" s="57"/>
    </row>
    <row r="10" spans="1:10" ht="18.75">
      <c r="A10" s="39" t="s">
        <v>161</v>
      </c>
      <c r="B10" s="13" t="s">
        <v>162</v>
      </c>
      <c r="C10" s="40" t="s">
        <v>163</v>
      </c>
      <c r="D10" s="41">
        <v>166800000</v>
      </c>
      <c r="E10" s="42">
        <v>121955587</v>
      </c>
      <c r="F10" s="42">
        <v>12236000</v>
      </c>
      <c r="G10" s="42">
        <f>'[1]REC EXP'!K684</f>
        <v>34098008</v>
      </c>
      <c r="H10" s="43">
        <v>3450000</v>
      </c>
      <c r="I10" s="43">
        <f t="shared" ref="I10:I73" si="0">G10+H10</f>
        <v>37548008</v>
      </c>
      <c r="J10" s="58">
        <f t="shared" ref="J10:J73" si="1">D10-I10</f>
        <v>129251992</v>
      </c>
    </row>
    <row r="11" spans="1:10" ht="18.75">
      <c r="A11" s="39"/>
      <c r="B11" s="44"/>
      <c r="C11" s="40"/>
      <c r="D11" s="41"/>
      <c r="E11" s="45"/>
      <c r="F11" s="45"/>
      <c r="G11" s="45"/>
      <c r="H11" s="41"/>
      <c r="I11" s="43">
        <f t="shared" si="0"/>
        <v>0</v>
      </c>
      <c r="J11" s="58">
        <f t="shared" si="1"/>
        <v>0</v>
      </c>
    </row>
    <row r="12" spans="1:10" ht="18.75">
      <c r="A12" s="39" t="s">
        <v>164</v>
      </c>
      <c r="B12" s="13" t="s">
        <v>165</v>
      </c>
      <c r="C12" s="40" t="s">
        <v>166</v>
      </c>
      <c r="D12" s="41">
        <v>127037707</v>
      </c>
      <c r="E12" s="42">
        <v>77799482</v>
      </c>
      <c r="F12" s="42">
        <v>3200000</v>
      </c>
      <c r="G12" s="42">
        <v>26880502</v>
      </c>
      <c r="H12" s="43">
        <v>1200000</v>
      </c>
      <c r="I12" s="43">
        <f t="shared" si="0"/>
        <v>28080502</v>
      </c>
      <c r="J12" s="58">
        <f t="shared" si="1"/>
        <v>98957205</v>
      </c>
    </row>
    <row r="13" spans="1:10" ht="18.75">
      <c r="A13" s="39"/>
      <c r="B13" s="44"/>
      <c r="C13" s="40"/>
      <c r="D13" s="41"/>
      <c r="E13" s="45"/>
      <c r="F13" s="45"/>
      <c r="G13" s="45"/>
      <c r="H13" s="41"/>
      <c r="I13" s="43">
        <f t="shared" si="0"/>
        <v>0</v>
      </c>
      <c r="J13" s="58">
        <f t="shared" si="1"/>
        <v>0</v>
      </c>
    </row>
    <row r="14" spans="1:10" ht="37.5">
      <c r="A14" s="39" t="s">
        <v>167</v>
      </c>
      <c r="B14" s="13" t="s">
        <v>168</v>
      </c>
      <c r="C14" s="40" t="s">
        <v>169</v>
      </c>
      <c r="D14" s="41">
        <v>489300000</v>
      </c>
      <c r="E14" s="42">
        <v>363940507</v>
      </c>
      <c r="F14" s="42">
        <v>16000000</v>
      </c>
      <c r="G14" s="42">
        <v>114084700</v>
      </c>
      <c r="H14" s="43">
        <v>6000000</v>
      </c>
      <c r="I14" s="43">
        <f t="shared" si="0"/>
        <v>120084700</v>
      </c>
      <c r="J14" s="58">
        <f t="shared" si="1"/>
        <v>369215300</v>
      </c>
    </row>
    <row r="15" spans="1:10" ht="18.75">
      <c r="A15" s="39"/>
      <c r="B15" s="44"/>
      <c r="C15" s="40"/>
      <c r="D15" s="41"/>
      <c r="E15" s="45"/>
      <c r="F15" s="45"/>
      <c r="G15" s="45"/>
      <c r="H15" s="41"/>
      <c r="I15" s="43">
        <f t="shared" si="0"/>
        <v>0</v>
      </c>
      <c r="J15" s="58">
        <f t="shared" si="1"/>
        <v>0</v>
      </c>
    </row>
    <row r="16" spans="1:10" ht="37.5">
      <c r="A16" s="39" t="s">
        <v>170</v>
      </c>
      <c r="B16" s="13" t="s">
        <v>171</v>
      </c>
      <c r="C16" s="40" t="s">
        <v>172</v>
      </c>
      <c r="D16" s="41">
        <v>409000000</v>
      </c>
      <c r="E16" s="45">
        <v>286616302.69999999</v>
      </c>
      <c r="F16" s="45">
        <v>63847476</v>
      </c>
      <c r="G16" s="45">
        <v>87499999</v>
      </c>
      <c r="H16" s="41">
        <v>9632077</v>
      </c>
      <c r="I16" s="43">
        <f t="shared" si="0"/>
        <v>97132076</v>
      </c>
      <c r="J16" s="58">
        <f t="shared" si="1"/>
        <v>311867924</v>
      </c>
    </row>
    <row r="17" spans="1:10" ht="18.75">
      <c r="A17" s="39"/>
      <c r="B17" s="44"/>
      <c r="C17" s="40"/>
      <c r="D17" s="41"/>
      <c r="E17" s="45"/>
      <c r="F17" s="45"/>
      <c r="G17" s="45"/>
      <c r="H17" s="41"/>
      <c r="I17" s="43">
        <f t="shared" si="0"/>
        <v>0</v>
      </c>
      <c r="J17" s="58">
        <f t="shared" si="1"/>
        <v>0</v>
      </c>
    </row>
    <row r="18" spans="1:10" ht="37.5">
      <c r="A18" s="39" t="s">
        <v>173</v>
      </c>
      <c r="B18" s="13" t="s">
        <v>174</v>
      </c>
      <c r="C18" s="40" t="s">
        <v>175</v>
      </c>
      <c r="D18" s="41">
        <v>8464284</v>
      </c>
      <c r="E18" s="42">
        <v>4381850</v>
      </c>
      <c r="F18" s="42">
        <v>2500000</v>
      </c>
      <c r="G18" s="42">
        <v>1214912</v>
      </c>
      <c r="H18" s="43">
        <v>510000</v>
      </c>
      <c r="I18" s="43">
        <f t="shared" si="0"/>
        <v>1724912</v>
      </c>
      <c r="J18" s="58">
        <f t="shared" si="1"/>
        <v>6739372</v>
      </c>
    </row>
    <row r="19" spans="1:10" ht="18.75">
      <c r="A19" s="39"/>
      <c r="B19" s="44"/>
      <c r="C19" s="40"/>
      <c r="D19" s="41"/>
      <c r="E19" s="45"/>
      <c r="F19" s="45"/>
      <c r="G19" s="45"/>
      <c r="H19" s="41"/>
      <c r="I19" s="43">
        <f t="shared" si="0"/>
        <v>0</v>
      </c>
      <c r="J19" s="58">
        <f t="shared" si="1"/>
        <v>0</v>
      </c>
    </row>
    <row r="20" spans="1:10" ht="37.5">
      <c r="A20" s="39" t="s">
        <v>176</v>
      </c>
      <c r="B20" s="13" t="s">
        <v>177</v>
      </c>
      <c r="C20" s="40" t="s">
        <v>178</v>
      </c>
      <c r="D20" s="41">
        <v>26050000</v>
      </c>
      <c r="E20" s="42">
        <v>7930850</v>
      </c>
      <c r="F20" s="42">
        <v>10300000</v>
      </c>
      <c r="G20" s="42">
        <v>2865383</v>
      </c>
      <c r="H20" s="43">
        <v>900000</v>
      </c>
      <c r="I20" s="43">
        <f t="shared" si="0"/>
        <v>3765383</v>
      </c>
      <c r="J20" s="58">
        <f t="shared" si="1"/>
        <v>22284617</v>
      </c>
    </row>
    <row r="21" spans="1:10" ht="18.75">
      <c r="A21" s="39"/>
      <c r="B21" s="44"/>
      <c r="C21" s="40"/>
      <c r="D21" s="41"/>
      <c r="E21" s="45"/>
      <c r="F21" s="45"/>
      <c r="G21" s="45"/>
      <c r="H21" s="41"/>
      <c r="I21" s="43">
        <f t="shared" si="0"/>
        <v>0</v>
      </c>
      <c r="J21" s="58">
        <f t="shared" si="1"/>
        <v>0</v>
      </c>
    </row>
    <row r="22" spans="1:10" ht="18.75">
      <c r="A22" s="39" t="s">
        <v>179</v>
      </c>
      <c r="B22" s="44">
        <v>52110200100</v>
      </c>
      <c r="C22" s="40" t="s">
        <v>180</v>
      </c>
      <c r="D22" s="41">
        <v>180000000</v>
      </c>
      <c r="E22" s="46">
        <v>0</v>
      </c>
      <c r="F22" s="46">
        <v>140500000</v>
      </c>
      <c r="G22" s="46"/>
      <c r="H22" s="47">
        <v>34800000</v>
      </c>
      <c r="I22" s="43">
        <f t="shared" si="0"/>
        <v>34800000</v>
      </c>
      <c r="J22" s="58">
        <f t="shared" si="1"/>
        <v>145200000</v>
      </c>
    </row>
    <row r="23" spans="1:10" ht="18.75">
      <c r="A23" s="39"/>
      <c r="B23" s="44"/>
      <c r="C23" s="40"/>
      <c r="D23" s="41"/>
      <c r="E23" s="48"/>
      <c r="F23" s="48"/>
      <c r="G23" s="48"/>
      <c r="H23" s="49"/>
      <c r="I23" s="43">
        <f t="shared" si="0"/>
        <v>0</v>
      </c>
      <c r="J23" s="58">
        <f t="shared" si="1"/>
        <v>0</v>
      </c>
    </row>
    <row r="24" spans="1:10" ht="37.5">
      <c r="A24" s="39" t="s">
        <v>181</v>
      </c>
      <c r="B24" s="138" t="s">
        <v>182</v>
      </c>
      <c r="C24" s="40" t="s">
        <v>183</v>
      </c>
      <c r="D24" s="41">
        <f>'[1]REC EXP'!I1823</f>
        <v>0</v>
      </c>
      <c r="E24" s="42">
        <v>0</v>
      </c>
      <c r="F24" s="42">
        <v>500000</v>
      </c>
      <c r="G24" s="42"/>
      <c r="H24" s="43"/>
      <c r="I24" s="43">
        <f t="shared" si="0"/>
        <v>0</v>
      </c>
      <c r="J24" s="58">
        <f t="shared" si="1"/>
        <v>0</v>
      </c>
    </row>
    <row r="25" spans="1:10" ht="18.75">
      <c r="A25" s="39"/>
      <c r="B25" s="44"/>
      <c r="C25" s="40" t="s">
        <v>184</v>
      </c>
      <c r="D25" s="41"/>
      <c r="E25" s="45"/>
      <c r="F25" s="45"/>
      <c r="G25" s="45"/>
      <c r="H25" s="41"/>
      <c r="I25" s="43">
        <f t="shared" si="0"/>
        <v>0</v>
      </c>
      <c r="J25" s="58">
        <f t="shared" si="1"/>
        <v>0</v>
      </c>
    </row>
    <row r="26" spans="1:10" ht="18.75">
      <c r="A26" s="39"/>
      <c r="B26" s="44"/>
      <c r="C26" s="40"/>
      <c r="D26" s="41"/>
      <c r="E26" s="45"/>
      <c r="F26" s="45"/>
      <c r="G26" s="45"/>
      <c r="H26" s="41"/>
      <c r="I26" s="43">
        <f t="shared" si="0"/>
        <v>0</v>
      </c>
      <c r="J26" s="58">
        <f t="shared" si="1"/>
        <v>0</v>
      </c>
    </row>
    <row r="27" spans="1:10" ht="18.75">
      <c r="A27" s="39" t="s">
        <v>185</v>
      </c>
      <c r="B27" s="13" t="s">
        <v>186</v>
      </c>
      <c r="C27" s="40" t="s">
        <v>187</v>
      </c>
      <c r="D27" s="41">
        <v>46368000</v>
      </c>
      <c r="E27" s="42">
        <v>36685280</v>
      </c>
      <c r="F27" s="42">
        <v>10500000</v>
      </c>
      <c r="G27" s="42">
        <v>4700553</v>
      </c>
      <c r="H27" s="43">
        <v>900000</v>
      </c>
      <c r="I27" s="43">
        <f t="shared" si="0"/>
        <v>5600553</v>
      </c>
      <c r="J27" s="58">
        <f t="shared" si="1"/>
        <v>40767447</v>
      </c>
    </row>
    <row r="28" spans="1:10" ht="18.75">
      <c r="A28" s="39"/>
      <c r="B28" s="44"/>
      <c r="C28" s="40"/>
      <c r="D28" s="41"/>
      <c r="E28" s="45"/>
      <c r="F28" s="45"/>
      <c r="G28" s="45"/>
      <c r="H28" s="41"/>
      <c r="I28" s="43">
        <f t="shared" si="0"/>
        <v>0</v>
      </c>
      <c r="J28" s="58">
        <f t="shared" si="1"/>
        <v>0</v>
      </c>
    </row>
    <row r="29" spans="1:10" ht="18.75">
      <c r="A29" s="39" t="s">
        <v>188</v>
      </c>
      <c r="B29" s="13" t="s">
        <v>189</v>
      </c>
      <c r="C29" s="40" t="s">
        <v>190</v>
      </c>
      <c r="D29" s="41">
        <v>327000000</v>
      </c>
      <c r="E29" s="42">
        <v>120601710</v>
      </c>
      <c r="F29" s="42">
        <v>210000000</v>
      </c>
      <c r="G29" s="42">
        <f>'[1]REC EXP'!K841</f>
        <v>33542407</v>
      </c>
      <c r="H29" s="43">
        <v>31807380</v>
      </c>
      <c r="I29" s="43">
        <f t="shared" si="0"/>
        <v>65349787</v>
      </c>
      <c r="J29" s="58">
        <f t="shared" si="1"/>
        <v>261650213</v>
      </c>
    </row>
    <row r="30" spans="1:10" ht="18.75">
      <c r="A30" s="39"/>
      <c r="B30" s="44"/>
      <c r="C30" s="40"/>
      <c r="D30" s="41"/>
      <c r="E30" s="45"/>
      <c r="F30" s="45"/>
      <c r="G30" s="45"/>
      <c r="H30" s="41"/>
      <c r="I30" s="43">
        <f t="shared" si="0"/>
        <v>0</v>
      </c>
      <c r="J30" s="58">
        <f t="shared" si="1"/>
        <v>0</v>
      </c>
    </row>
    <row r="31" spans="1:10" ht="37.5">
      <c r="A31" s="39" t="s">
        <v>191</v>
      </c>
      <c r="B31" s="13" t="s">
        <v>192</v>
      </c>
      <c r="C31" s="40" t="s">
        <v>193</v>
      </c>
      <c r="D31" s="41">
        <v>246940435</v>
      </c>
      <c r="E31" s="42">
        <v>47600960</v>
      </c>
      <c r="F31" s="42">
        <v>46000000</v>
      </c>
      <c r="G31" s="42">
        <f>'[1]REC EXP'!K872</f>
        <v>18156704</v>
      </c>
      <c r="H31" s="43">
        <v>29428367</v>
      </c>
      <c r="I31" s="43">
        <f t="shared" si="0"/>
        <v>47585071</v>
      </c>
      <c r="J31" s="58">
        <f t="shared" si="1"/>
        <v>199355364</v>
      </c>
    </row>
    <row r="32" spans="1:10" ht="18.75">
      <c r="A32" s="39"/>
      <c r="B32" s="44"/>
      <c r="C32" s="40"/>
      <c r="D32" s="41"/>
      <c r="E32" s="45"/>
      <c r="F32" s="45"/>
      <c r="G32" s="45"/>
      <c r="H32" s="41"/>
      <c r="I32" s="43">
        <f t="shared" si="0"/>
        <v>0</v>
      </c>
      <c r="J32" s="58">
        <f t="shared" si="1"/>
        <v>0</v>
      </c>
    </row>
    <row r="33" spans="1:10" ht="37.5">
      <c r="A33" s="39" t="s">
        <v>194</v>
      </c>
      <c r="B33" s="13" t="s">
        <v>195</v>
      </c>
      <c r="C33" s="40" t="s">
        <v>196</v>
      </c>
      <c r="D33" s="41">
        <v>753000000</v>
      </c>
      <c r="E33" s="42">
        <v>609497447</v>
      </c>
      <c r="F33" s="42">
        <v>4710000</v>
      </c>
      <c r="G33" s="42">
        <v>175650803</v>
      </c>
      <c r="H33" s="43">
        <v>3000000</v>
      </c>
      <c r="I33" s="43">
        <f t="shared" si="0"/>
        <v>178650803</v>
      </c>
      <c r="J33" s="58">
        <f t="shared" si="1"/>
        <v>574349197</v>
      </c>
    </row>
    <row r="34" spans="1:10" ht="18.75">
      <c r="A34" s="39"/>
      <c r="B34" s="44"/>
      <c r="C34" s="40"/>
      <c r="D34" s="41"/>
      <c r="E34" s="45"/>
      <c r="F34" s="45"/>
      <c r="G34" s="45"/>
      <c r="H34" s="41"/>
      <c r="I34" s="43">
        <f t="shared" si="0"/>
        <v>0</v>
      </c>
      <c r="J34" s="58">
        <f t="shared" si="1"/>
        <v>0</v>
      </c>
    </row>
    <row r="35" spans="1:10" ht="37.5">
      <c r="A35" s="39" t="s">
        <v>197</v>
      </c>
      <c r="B35" s="50" t="s">
        <v>198</v>
      </c>
      <c r="C35" s="40" t="s">
        <v>199</v>
      </c>
      <c r="D35" s="41">
        <v>6000000</v>
      </c>
      <c r="E35" s="42">
        <v>0</v>
      </c>
      <c r="F35" s="42">
        <v>3000000</v>
      </c>
      <c r="G35" s="42"/>
      <c r="H35" s="43"/>
      <c r="I35" s="43">
        <f t="shared" si="0"/>
        <v>0</v>
      </c>
      <c r="J35" s="58">
        <f t="shared" si="1"/>
        <v>6000000</v>
      </c>
    </row>
    <row r="36" spans="1:10" ht="18.75">
      <c r="A36" s="39"/>
      <c r="B36" s="44"/>
      <c r="C36" s="40"/>
      <c r="D36" s="41"/>
      <c r="E36" s="45"/>
      <c r="F36" s="45"/>
      <c r="G36" s="45"/>
      <c r="H36" s="41"/>
      <c r="I36" s="43">
        <f t="shared" si="0"/>
        <v>0</v>
      </c>
      <c r="J36" s="58">
        <f t="shared" si="1"/>
        <v>0</v>
      </c>
    </row>
    <row r="37" spans="1:10" ht="37.5">
      <c r="A37" s="39" t="s">
        <v>200</v>
      </c>
      <c r="B37" s="13" t="s">
        <v>201</v>
      </c>
      <c r="C37" s="40" t="s">
        <v>202</v>
      </c>
      <c r="D37" s="41">
        <v>10800000</v>
      </c>
      <c r="E37" s="42">
        <v>0</v>
      </c>
      <c r="F37" s="42">
        <v>2000000</v>
      </c>
      <c r="G37" s="42">
        <f>'[1]REC EXP'!K931</f>
        <v>1526038</v>
      </c>
      <c r="H37" s="43">
        <v>590000</v>
      </c>
      <c r="I37" s="43">
        <f t="shared" si="0"/>
        <v>2116038</v>
      </c>
      <c r="J37" s="58">
        <f t="shared" si="1"/>
        <v>8683962</v>
      </c>
    </row>
    <row r="38" spans="1:10" ht="18.75">
      <c r="A38" s="39"/>
      <c r="B38" s="44"/>
      <c r="C38" s="40"/>
      <c r="D38" s="41"/>
      <c r="E38" s="45"/>
      <c r="F38" s="45"/>
      <c r="G38" s="45"/>
      <c r="H38" s="41"/>
      <c r="I38" s="43">
        <f t="shared" si="0"/>
        <v>0</v>
      </c>
      <c r="J38" s="58">
        <f t="shared" si="1"/>
        <v>0</v>
      </c>
    </row>
    <row r="39" spans="1:10" ht="37.5">
      <c r="A39" s="39" t="s">
        <v>203</v>
      </c>
      <c r="B39" s="13" t="s">
        <v>204</v>
      </c>
      <c r="C39" s="40" t="s">
        <v>205</v>
      </c>
      <c r="D39" s="41">
        <f>'[1]REC EXP'!I969</f>
        <v>408500000</v>
      </c>
      <c r="E39" s="42">
        <v>334896530</v>
      </c>
      <c r="F39" s="42">
        <v>2800000</v>
      </c>
      <c r="G39" s="42">
        <f>'[1]REC EXP'!K950</f>
        <v>77659104</v>
      </c>
      <c r="H39" s="43">
        <v>1378500</v>
      </c>
      <c r="I39" s="43">
        <f t="shared" si="0"/>
        <v>79037604</v>
      </c>
      <c r="J39" s="58">
        <f t="shared" si="1"/>
        <v>329462396</v>
      </c>
    </row>
    <row r="40" spans="1:10" ht="37.5">
      <c r="A40" s="39"/>
      <c r="B40" s="44"/>
      <c r="C40" s="40" t="s">
        <v>206</v>
      </c>
      <c r="D40" s="41"/>
      <c r="E40" s="45"/>
      <c r="F40" s="45"/>
      <c r="G40" s="45"/>
      <c r="H40" s="41"/>
      <c r="I40" s="43">
        <f t="shared" si="0"/>
        <v>0</v>
      </c>
      <c r="J40" s="58">
        <f t="shared" si="1"/>
        <v>0</v>
      </c>
    </row>
    <row r="41" spans="1:10" ht="18.75">
      <c r="A41" s="39"/>
      <c r="B41" s="44"/>
      <c r="C41" s="40"/>
      <c r="D41" s="41"/>
      <c r="E41" s="45"/>
      <c r="F41" s="45"/>
      <c r="G41" s="45"/>
      <c r="H41" s="41"/>
      <c r="I41" s="43">
        <f t="shared" si="0"/>
        <v>0</v>
      </c>
      <c r="J41" s="58">
        <f t="shared" si="1"/>
        <v>0</v>
      </c>
    </row>
    <row r="42" spans="1:10" ht="37.5">
      <c r="A42" s="39" t="s">
        <v>207</v>
      </c>
      <c r="B42" s="13" t="s">
        <v>208</v>
      </c>
      <c r="C42" s="40" t="s">
        <v>209</v>
      </c>
      <c r="D42" s="41">
        <f>'[1]REC EXP'!I987</f>
        <v>3600000</v>
      </c>
      <c r="E42" s="51">
        <v>0</v>
      </c>
      <c r="F42" s="42">
        <v>3000000</v>
      </c>
      <c r="G42" s="42"/>
      <c r="H42" s="52">
        <v>900000</v>
      </c>
      <c r="I42" s="43">
        <f t="shared" si="0"/>
        <v>900000</v>
      </c>
      <c r="J42" s="58">
        <f t="shared" si="1"/>
        <v>2700000</v>
      </c>
    </row>
    <row r="43" spans="1:10" ht="18.75">
      <c r="A43" s="35"/>
      <c r="B43" s="36"/>
      <c r="C43" s="37"/>
      <c r="D43" s="38"/>
      <c r="E43" s="38"/>
      <c r="F43" s="38"/>
      <c r="G43" s="38"/>
      <c r="H43" s="38"/>
      <c r="I43" s="43">
        <f t="shared" si="0"/>
        <v>0</v>
      </c>
      <c r="J43" s="58">
        <f t="shared" si="1"/>
        <v>0</v>
      </c>
    </row>
    <row r="44" spans="1:10" ht="37.5">
      <c r="A44" s="39">
        <v>17</v>
      </c>
      <c r="B44" s="13" t="s">
        <v>210</v>
      </c>
      <c r="C44" s="40" t="s">
        <v>211</v>
      </c>
      <c r="D44" s="41">
        <v>31940000</v>
      </c>
      <c r="E44" s="42">
        <v>18599270</v>
      </c>
      <c r="F44" s="53">
        <v>1500000</v>
      </c>
      <c r="G44" s="53">
        <v>4576216</v>
      </c>
      <c r="H44" s="43">
        <v>450000</v>
      </c>
      <c r="I44" s="43">
        <f t="shared" si="0"/>
        <v>5026216</v>
      </c>
      <c r="J44" s="58">
        <f t="shared" si="1"/>
        <v>26913784</v>
      </c>
    </row>
    <row r="45" spans="1:10" ht="18.75">
      <c r="A45" s="39"/>
      <c r="B45" s="44"/>
      <c r="C45" s="40"/>
      <c r="D45" s="41"/>
      <c r="E45" s="45"/>
      <c r="F45" s="45"/>
      <c r="G45" s="45"/>
      <c r="H45" s="41"/>
      <c r="I45" s="43">
        <f t="shared" si="0"/>
        <v>0</v>
      </c>
      <c r="J45" s="58">
        <f t="shared" si="1"/>
        <v>0</v>
      </c>
    </row>
    <row r="46" spans="1:10" ht="18.75">
      <c r="A46" s="39">
        <v>18</v>
      </c>
      <c r="B46" s="13" t="s">
        <v>212</v>
      </c>
      <c r="C46" s="40" t="s">
        <v>213</v>
      </c>
      <c r="D46" s="41">
        <v>38500000</v>
      </c>
      <c r="E46" s="42">
        <v>21331570</v>
      </c>
      <c r="F46" s="42">
        <v>5000000</v>
      </c>
      <c r="G46" s="42">
        <v>5325112</v>
      </c>
      <c r="H46" s="43">
        <v>1500000</v>
      </c>
      <c r="I46" s="43">
        <f t="shared" si="0"/>
        <v>6825112</v>
      </c>
      <c r="J46" s="58">
        <f t="shared" si="1"/>
        <v>31674888</v>
      </c>
    </row>
    <row r="47" spans="1:10" ht="18.75">
      <c r="A47" s="39"/>
      <c r="B47" s="44"/>
      <c r="C47" s="40"/>
      <c r="D47" s="41"/>
      <c r="E47" s="45"/>
      <c r="F47" s="45"/>
      <c r="G47" s="45"/>
      <c r="H47" s="41"/>
      <c r="I47" s="43">
        <f t="shared" si="0"/>
        <v>0</v>
      </c>
      <c r="J47" s="58">
        <f t="shared" si="1"/>
        <v>0</v>
      </c>
    </row>
    <row r="48" spans="1:10" ht="18.75">
      <c r="A48" s="39">
        <v>19</v>
      </c>
      <c r="B48" s="44"/>
      <c r="C48" s="54" t="s">
        <v>214</v>
      </c>
      <c r="D48" s="41"/>
      <c r="E48" s="45"/>
      <c r="F48" s="45"/>
      <c r="G48" s="45"/>
      <c r="H48" s="41"/>
      <c r="I48" s="43">
        <f t="shared" si="0"/>
        <v>0</v>
      </c>
      <c r="J48" s="58">
        <f t="shared" si="1"/>
        <v>0</v>
      </c>
    </row>
    <row r="49" spans="1:10" ht="18.75">
      <c r="A49" s="39"/>
      <c r="B49" s="44"/>
      <c r="C49" s="40"/>
      <c r="D49" s="41"/>
      <c r="E49" s="45"/>
      <c r="F49" s="45"/>
      <c r="G49" s="45"/>
      <c r="H49" s="41"/>
      <c r="I49" s="43">
        <f t="shared" si="0"/>
        <v>0</v>
      </c>
      <c r="J49" s="58">
        <f t="shared" si="1"/>
        <v>0</v>
      </c>
    </row>
    <row r="50" spans="1:10" ht="18.75">
      <c r="A50" s="39" t="s">
        <v>42</v>
      </c>
      <c r="B50" s="13" t="s">
        <v>215</v>
      </c>
      <c r="C50" s="40" t="s">
        <v>216</v>
      </c>
      <c r="D50" s="41">
        <v>15900000</v>
      </c>
      <c r="E50" s="42">
        <v>2620150</v>
      </c>
      <c r="F50" s="42">
        <v>10000000</v>
      </c>
      <c r="G50" s="42">
        <f>'[1]REC EXP'!K1032</f>
        <v>823596</v>
      </c>
      <c r="H50" s="43">
        <v>3000000</v>
      </c>
      <c r="I50" s="43">
        <f t="shared" si="0"/>
        <v>3823596</v>
      </c>
      <c r="J50" s="58">
        <f t="shared" si="1"/>
        <v>12076404</v>
      </c>
    </row>
    <row r="51" spans="1:10" ht="18.75">
      <c r="A51" s="39"/>
      <c r="B51" s="44"/>
      <c r="C51" s="40"/>
      <c r="D51" s="41"/>
      <c r="E51" s="45"/>
      <c r="F51" s="45"/>
      <c r="G51" s="45"/>
      <c r="H51" s="41"/>
      <c r="I51" s="43">
        <f t="shared" si="0"/>
        <v>0</v>
      </c>
      <c r="J51" s="58">
        <f t="shared" si="1"/>
        <v>0</v>
      </c>
    </row>
    <row r="52" spans="1:10" ht="18.75">
      <c r="A52" s="39" t="s">
        <v>50</v>
      </c>
      <c r="B52" s="13" t="s">
        <v>217</v>
      </c>
      <c r="C52" s="40" t="s">
        <v>218</v>
      </c>
      <c r="D52" s="41">
        <v>2225000</v>
      </c>
      <c r="E52" s="45" t="s">
        <v>219</v>
      </c>
      <c r="F52" s="45">
        <v>0</v>
      </c>
      <c r="G52" s="45"/>
      <c r="H52" s="41">
        <v>450000</v>
      </c>
      <c r="I52" s="43">
        <f t="shared" si="0"/>
        <v>450000</v>
      </c>
      <c r="J52" s="58">
        <f t="shared" si="1"/>
        <v>1775000</v>
      </c>
    </row>
    <row r="53" spans="1:10" ht="18.75">
      <c r="A53" s="39"/>
      <c r="B53" s="44"/>
      <c r="C53" s="40"/>
      <c r="D53" s="41"/>
      <c r="E53" s="45"/>
      <c r="F53" s="45"/>
      <c r="G53" s="45"/>
      <c r="H53" s="41"/>
      <c r="I53" s="43">
        <f t="shared" si="0"/>
        <v>0</v>
      </c>
      <c r="J53" s="58">
        <f t="shared" si="1"/>
        <v>0</v>
      </c>
    </row>
    <row r="54" spans="1:10" ht="18.75">
      <c r="A54" s="39" t="s">
        <v>53</v>
      </c>
      <c r="B54" s="13" t="s">
        <v>220</v>
      </c>
      <c r="C54" s="40" t="s">
        <v>221</v>
      </c>
      <c r="D54" s="41">
        <v>9100000</v>
      </c>
      <c r="E54" s="42">
        <v>3890400</v>
      </c>
      <c r="F54" s="42">
        <v>2600000</v>
      </c>
      <c r="G54" s="42"/>
      <c r="H54" s="43">
        <v>1380000</v>
      </c>
      <c r="I54" s="43">
        <f t="shared" si="0"/>
        <v>1380000</v>
      </c>
      <c r="J54" s="58">
        <f t="shared" si="1"/>
        <v>7720000</v>
      </c>
    </row>
    <row r="55" spans="1:10" ht="18.75">
      <c r="A55" s="39"/>
      <c r="B55" s="44"/>
      <c r="C55" s="40"/>
      <c r="D55" s="41"/>
      <c r="E55" s="45"/>
      <c r="F55" s="45"/>
      <c r="G55" s="45"/>
      <c r="H55" s="41"/>
      <c r="I55" s="43">
        <f t="shared" si="0"/>
        <v>0</v>
      </c>
      <c r="J55" s="58">
        <f t="shared" si="1"/>
        <v>0</v>
      </c>
    </row>
    <row r="56" spans="1:10" ht="18.75">
      <c r="A56" s="39" t="s">
        <v>56</v>
      </c>
      <c r="B56" s="13" t="s">
        <v>222</v>
      </c>
      <c r="C56" s="40" t="s">
        <v>223</v>
      </c>
      <c r="D56" s="41">
        <v>5400000</v>
      </c>
      <c r="E56" s="42">
        <v>1648400</v>
      </c>
      <c r="F56" s="42">
        <v>1500000</v>
      </c>
      <c r="G56" s="42">
        <v>165124</v>
      </c>
      <c r="H56" s="43">
        <v>491000</v>
      </c>
      <c r="I56" s="43">
        <f t="shared" si="0"/>
        <v>656124</v>
      </c>
      <c r="J56" s="58">
        <f t="shared" si="1"/>
        <v>4743876</v>
      </c>
    </row>
    <row r="57" spans="1:10" ht="18.75">
      <c r="A57" s="39"/>
      <c r="B57" s="44"/>
      <c r="C57" s="40"/>
      <c r="D57" s="41"/>
      <c r="E57" s="45"/>
      <c r="F57" s="45"/>
      <c r="G57" s="45"/>
      <c r="H57" s="41"/>
      <c r="I57" s="43">
        <f t="shared" si="0"/>
        <v>0</v>
      </c>
      <c r="J57" s="58">
        <f t="shared" si="1"/>
        <v>0</v>
      </c>
    </row>
    <row r="58" spans="1:10" ht="37.5">
      <c r="A58" s="39">
        <v>20</v>
      </c>
      <c r="B58" s="13" t="s">
        <v>224</v>
      </c>
      <c r="C58" s="40" t="s">
        <v>225</v>
      </c>
      <c r="D58" s="41">
        <v>618500000</v>
      </c>
      <c r="E58" s="42">
        <v>330705000</v>
      </c>
      <c r="F58" s="42">
        <v>30000000</v>
      </c>
      <c r="G58" s="42">
        <v>131136567</v>
      </c>
      <c r="H58" s="43">
        <v>8990000</v>
      </c>
      <c r="I58" s="43">
        <f t="shared" si="0"/>
        <v>140126567</v>
      </c>
      <c r="J58" s="58">
        <f t="shared" si="1"/>
        <v>478373433</v>
      </c>
    </row>
    <row r="59" spans="1:10" ht="18.75">
      <c r="A59" s="39"/>
      <c r="B59" s="44"/>
      <c r="C59" s="40"/>
      <c r="D59" s="41"/>
      <c r="E59" s="45"/>
      <c r="F59" s="45"/>
      <c r="G59" s="45"/>
      <c r="H59" s="41"/>
      <c r="I59" s="43">
        <f t="shared" si="0"/>
        <v>0</v>
      </c>
      <c r="J59" s="58">
        <f t="shared" si="1"/>
        <v>0</v>
      </c>
    </row>
    <row r="60" spans="1:10" ht="37.5">
      <c r="A60" s="39">
        <v>21</v>
      </c>
      <c r="B60" s="13" t="s">
        <v>226</v>
      </c>
      <c r="C60" s="40" t="s">
        <v>227</v>
      </c>
      <c r="D60" s="41">
        <v>400750000</v>
      </c>
      <c r="E60" s="42">
        <v>313567460</v>
      </c>
      <c r="F60" s="42">
        <v>12000000</v>
      </c>
      <c r="G60" s="42">
        <v>93968322</v>
      </c>
      <c r="H60" s="43">
        <v>3600000</v>
      </c>
      <c r="I60" s="43">
        <f t="shared" si="0"/>
        <v>97568322</v>
      </c>
      <c r="J60" s="58">
        <f t="shared" si="1"/>
        <v>303181678</v>
      </c>
    </row>
    <row r="61" spans="1:10" ht="18.75">
      <c r="A61" s="39"/>
      <c r="B61" s="44"/>
      <c r="C61" s="40" t="s">
        <v>228</v>
      </c>
      <c r="D61" s="41"/>
      <c r="E61" s="45"/>
      <c r="F61" s="45"/>
      <c r="G61" s="45"/>
      <c r="H61" s="41"/>
      <c r="I61" s="43">
        <f t="shared" si="0"/>
        <v>0</v>
      </c>
      <c r="J61" s="58">
        <f t="shared" si="1"/>
        <v>0</v>
      </c>
    </row>
    <row r="62" spans="1:10" ht="18.75">
      <c r="A62" s="39"/>
      <c r="B62" s="44"/>
      <c r="C62" s="40"/>
      <c r="D62" s="41"/>
      <c r="E62" s="45"/>
      <c r="F62" s="45"/>
      <c r="G62" s="45"/>
      <c r="H62" s="41"/>
      <c r="I62" s="43">
        <f t="shared" si="0"/>
        <v>0</v>
      </c>
      <c r="J62" s="58">
        <f t="shared" si="1"/>
        <v>0</v>
      </c>
    </row>
    <row r="63" spans="1:10" ht="37.5">
      <c r="A63" s="39">
        <v>22</v>
      </c>
      <c r="B63" s="13" t="s">
        <v>229</v>
      </c>
      <c r="C63" s="40" t="s">
        <v>230</v>
      </c>
      <c r="D63" s="41">
        <v>14800000</v>
      </c>
      <c r="E63" s="42">
        <v>9402580</v>
      </c>
      <c r="F63" s="42">
        <v>1500000</v>
      </c>
      <c r="G63" s="42">
        <v>2124876</v>
      </c>
      <c r="H63" s="43">
        <v>450000</v>
      </c>
      <c r="I63" s="43">
        <f t="shared" si="0"/>
        <v>2574876</v>
      </c>
      <c r="J63" s="58">
        <f t="shared" si="1"/>
        <v>12225124</v>
      </c>
    </row>
    <row r="64" spans="1:10" ht="18.75">
      <c r="A64" s="39"/>
      <c r="B64" s="44"/>
      <c r="C64" s="40"/>
      <c r="D64" s="41"/>
      <c r="E64" s="45"/>
      <c r="F64" s="45"/>
      <c r="G64" s="45"/>
      <c r="H64" s="41"/>
      <c r="I64" s="43">
        <f t="shared" si="0"/>
        <v>0</v>
      </c>
      <c r="J64" s="58">
        <f t="shared" si="1"/>
        <v>0</v>
      </c>
    </row>
    <row r="65" spans="1:10" ht="37.5">
      <c r="A65" s="39">
        <v>23</v>
      </c>
      <c r="B65" s="13" t="s">
        <v>231</v>
      </c>
      <c r="C65" s="40" t="s">
        <v>232</v>
      </c>
      <c r="D65" s="41">
        <v>1660000000</v>
      </c>
      <c r="E65" s="42">
        <v>1248873400</v>
      </c>
      <c r="F65" s="42">
        <v>87400000</v>
      </c>
      <c r="G65" s="42">
        <v>368209545</v>
      </c>
      <c r="H65" s="43">
        <v>40932000</v>
      </c>
      <c r="I65" s="43">
        <f t="shared" si="0"/>
        <v>409141545</v>
      </c>
      <c r="J65" s="58">
        <f t="shared" si="1"/>
        <v>1250858455</v>
      </c>
    </row>
    <row r="66" spans="1:10" ht="18.75">
      <c r="A66" s="39"/>
      <c r="B66" s="44"/>
      <c r="C66" s="40" t="s">
        <v>233</v>
      </c>
      <c r="D66" s="41"/>
      <c r="E66" s="45"/>
      <c r="F66" s="45"/>
      <c r="G66" s="45"/>
      <c r="H66" s="41"/>
      <c r="I66" s="43">
        <f t="shared" si="0"/>
        <v>0</v>
      </c>
      <c r="J66" s="58">
        <f t="shared" si="1"/>
        <v>0</v>
      </c>
    </row>
    <row r="67" spans="1:10" ht="18.75">
      <c r="A67" s="39"/>
      <c r="B67" s="44"/>
      <c r="C67" s="40"/>
      <c r="D67" s="41"/>
      <c r="E67" s="45"/>
      <c r="F67" s="45"/>
      <c r="G67" s="45"/>
      <c r="H67" s="41"/>
      <c r="I67" s="43">
        <f t="shared" si="0"/>
        <v>0</v>
      </c>
      <c r="J67" s="58">
        <f t="shared" si="1"/>
        <v>0</v>
      </c>
    </row>
    <row r="68" spans="1:10" ht="37.5">
      <c r="A68" s="39">
        <v>24</v>
      </c>
      <c r="B68" s="13" t="s">
        <v>234</v>
      </c>
      <c r="C68" s="40" t="s">
        <v>235</v>
      </c>
      <c r="D68" s="41">
        <v>347550000</v>
      </c>
      <c r="E68" s="42">
        <v>206013060</v>
      </c>
      <c r="F68" s="42">
        <v>10000000</v>
      </c>
      <c r="G68" s="42">
        <v>62052031</v>
      </c>
      <c r="H68" s="43">
        <v>5562500</v>
      </c>
      <c r="I68" s="43">
        <f t="shared" si="0"/>
        <v>67614531</v>
      </c>
      <c r="J68" s="58">
        <f t="shared" si="1"/>
        <v>279935469</v>
      </c>
    </row>
    <row r="69" spans="1:10" ht="18.75">
      <c r="A69" s="39"/>
      <c r="B69" s="44"/>
      <c r="C69" s="40" t="s">
        <v>236</v>
      </c>
      <c r="D69" s="41"/>
      <c r="E69" s="45"/>
      <c r="F69" s="45"/>
      <c r="G69" s="45"/>
      <c r="H69" s="41"/>
      <c r="I69" s="43">
        <f t="shared" si="0"/>
        <v>0</v>
      </c>
      <c r="J69" s="58">
        <f t="shared" si="1"/>
        <v>0</v>
      </c>
    </row>
    <row r="70" spans="1:10" ht="18.75">
      <c r="A70" s="39"/>
      <c r="B70" s="44"/>
      <c r="C70" s="40"/>
      <c r="D70" s="41"/>
      <c r="E70" s="45"/>
      <c r="F70" s="45"/>
      <c r="G70" s="45"/>
      <c r="H70" s="41"/>
      <c r="I70" s="43">
        <f t="shared" si="0"/>
        <v>0</v>
      </c>
      <c r="J70" s="58">
        <f t="shared" si="1"/>
        <v>0</v>
      </c>
    </row>
    <row r="71" spans="1:10" ht="18.75">
      <c r="A71" s="39">
        <v>25</v>
      </c>
      <c r="B71" s="13" t="s">
        <v>237</v>
      </c>
      <c r="C71" s="40" t="s">
        <v>238</v>
      </c>
      <c r="D71" s="41">
        <v>126206757</v>
      </c>
      <c r="E71" s="42">
        <v>83754520</v>
      </c>
      <c r="F71" s="42">
        <v>12000000</v>
      </c>
      <c r="G71" s="42">
        <v>24310305</v>
      </c>
      <c r="H71" s="43">
        <v>3600000</v>
      </c>
      <c r="I71" s="43">
        <f t="shared" si="0"/>
        <v>27910305</v>
      </c>
      <c r="J71" s="58">
        <f t="shared" si="1"/>
        <v>98296452</v>
      </c>
    </row>
    <row r="72" spans="1:10" ht="18.75">
      <c r="A72" s="39"/>
      <c r="B72" s="44"/>
      <c r="C72" s="40"/>
      <c r="D72" s="41"/>
      <c r="E72" s="45"/>
      <c r="F72" s="45"/>
      <c r="G72" s="45"/>
      <c r="H72" s="41"/>
      <c r="I72" s="43">
        <f t="shared" si="0"/>
        <v>0</v>
      </c>
      <c r="J72" s="58">
        <f t="shared" si="1"/>
        <v>0</v>
      </c>
    </row>
    <row r="73" spans="1:10" ht="37.5">
      <c r="A73" s="39">
        <v>26</v>
      </c>
      <c r="B73" s="13" t="s">
        <v>239</v>
      </c>
      <c r="C73" s="40" t="s">
        <v>240</v>
      </c>
      <c r="D73" s="41">
        <v>1190000</v>
      </c>
      <c r="E73" s="42">
        <v>0</v>
      </c>
      <c r="F73" s="42">
        <v>300000</v>
      </c>
      <c r="G73" s="42"/>
      <c r="H73" s="43">
        <v>90000</v>
      </c>
      <c r="I73" s="43">
        <f t="shared" si="0"/>
        <v>90000</v>
      </c>
      <c r="J73" s="58">
        <f t="shared" si="1"/>
        <v>1100000</v>
      </c>
    </row>
    <row r="74" spans="1:10" ht="18.75">
      <c r="A74" s="39"/>
      <c r="B74" s="44"/>
      <c r="C74" s="40"/>
      <c r="D74" s="41"/>
      <c r="E74" s="45"/>
      <c r="F74" s="45"/>
      <c r="G74" s="45"/>
      <c r="H74" s="41"/>
      <c r="I74" s="43">
        <f t="shared" ref="I74:I137" si="2">G74+H74</f>
        <v>0</v>
      </c>
      <c r="J74" s="58">
        <f t="shared" ref="J74:J137" si="3">D74-I74</f>
        <v>0</v>
      </c>
    </row>
    <row r="75" spans="1:10" ht="18.75">
      <c r="A75" s="39"/>
      <c r="B75" s="44"/>
      <c r="C75" s="40"/>
      <c r="D75" s="41"/>
      <c r="E75" s="45"/>
      <c r="F75" s="45"/>
      <c r="G75" s="45"/>
      <c r="H75" s="41"/>
      <c r="I75" s="43">
        <f t="shared" si="2"/>
        <v>0</v>
      </c>
      <c r="J75" s="58">
        <f t="shared" si="3"/>
        <v>0</v>
      </c>
    </row>
    <row r="76" spans="1:10" ht="18.75">
      <c r="A76" s="39">
        <v>27</v>
      </c>
      <c r="B76" s="13" t="s">
        <v>241</v>
      </c>
      <c r="C76" s="40" t="s">
        <v>242</v>
      </c>
      <c r="D76" s="41">
        <v>6350000</v>
      </c>
      <c r="E76" s="42">
        <v>2022900</v>
      </c>
      <c r="F76" s="42">
        <v>1000000</v>
      </c>
      <c r="G76" s="42">
        <f>'[1]REC EXP'!K1241</f>
        <v>727165</v>
      </c>
      <c r="H76" s="43">
        <v>270000</v>
      </c>
      <c r="I76" s="43">
        <f t="shared" si="2"/>
        <v>997165</v>
      </c>
      <c r="J76" s="58">
        <f t="shared" si="3"/>
        <v>5352835</v>
      </c>
    </row>
    <row r="77" spans="1:10" ht="18.75">
      <c r="A77" s="39"/>
      <c r="B77" s="44"/>
      <c r="C77" s="40"/>
      <c r="D77" s="41"/>
      <c r="E77" s="45"/>
      <c r="F77" s="45"/>
      <c r="G77" s="45"/>
      <c r="H77" s="41"/>
      <c r="I77" s="43">
        <f t="shared" si="2"/>
        <v>0</v>
      </c>
      <c r="J77" s="58">
        <f t="shared" si="3"/>
        <v>0</v>
      </c>
    </row>
    <row r="78" spans="1:10" ht="18.75">
      <c r="A78" s="39">
        <v>28</v>
      </c>
      <c r="B78" s="13" t="s">
        <v>243</v>
      </c>
      <c r="C78" s="40" t="s">
        <v>244</v>
      </c>
      <c r="D78" s="41">
        <v>6300000</v>
      </c>
      <c r="E78" s="42">
        <v>2436260</v>
      </c>
      <c r="F78" s="42">
        <v>1200000</v>
      </c>
      <c r="G78" s="42">
        <f>'[1]REC EXP'!K1256</f>
        <v>645000</v>
      </c>
      <c r="H78" s="43">
        <v>369000</v>
      </c>
      <c r="I78" s="43">
        <f t="shared" si="2"/>
        <v>1014000</v>
      </c>
      <c r="J78" s="58">
        <f t="shared" si="3"/>
        <v>5286000</v>
      </c>
    </row>
    <row r="79" spans="1:10" ht="18.75">
      <c r="A79" s="59"/>
      <c r="B79" s="60"/>
      <c r="C79" s="61"/>
      <c r="D79" s="60"/>
      <c r="E79" s="60"/>
      <c r="F79" s="60"/>
      <c r="G79" s="60"/>
      <c r="H79" s="60"/>
      <c r="I79" s="43">
        <f t="shared" si="2"/>
        <v>0</v>
      </c>
      <c r="J79" s="58">
        <f t="shared" si="3"/>
        <v>0</v>
      </c>
    </row>
    <row r="80" spans="1:10" ht="37.5">
      <c r="A80" s="39">
        <v>29</v>
      </c>
      <c r="B80" s="13" t="s">
        <v>245</v>
      </c>
      <c r="C80" s="40" t="s">
        <v>246</v>
      </c>
      <c r="D80" s="41">
        <v>156610425</v>
      </c>
      <c r="E80" s="42">
        <v>106231000</v>
      </c>
      <c r="F80" s="42">
        <v>15000000</v>
      </c>
      <c r="G80" s="42">
        <v>41065864</v>
      </c>
      <c r="H80" s="43">
        <v>4500000</v>
      </c>
      <c r="I80" s="43">
        <f t="shared" si="2"/>
        <v>45565864</v>
      </c>
      <c r="J80" s="58">
        <f t="shared" si="3"/>
        <v>111044561</v>
      </c>
    </row>
    <row r="81" spans="1:14" ht="18.75">
      <c r="A81" s="39"/>
      <c r="B81" s="44"/>
      <c r="C81" s="40"/>
      <c r="D81" s="41"/>
      <c r="E81" s="45"/>
      <c r="F81" s="45"/>
      <c r="G81" s="45"/>
      <c r="H81" s="41"/>
      <c r="I81" s="43">
        <f t="shared" si="2"/>
        <v>0</v>
      </c>
      <c r="J81" s="58">
        <f t="shared" si="3"/>
        <v>0</v>
      </c>
    </row>
    <row r="82" spans="1:14" ht="37.5">
      <c r="A82" s="39">
        <v>30</v>
      </c>
      <c r="B82" s="13" t="s">
        <v>247</v>
      </c>
      <c r="C82" s="40" t="s">
        <v>248</v>
      </c>
      <c r="D82" s="41">
        <v>15900000</v>
      </c>
      <c r="E82" s="42">
        <v>6372630</v>
      </c>
      <c r="F82" s="42">
        <v>2000000</v>
      </c>
      <c r="G82" s="42">
        <v>2608097</v>
      </c>
      <c r="H82" s="43">
        <v>600000</v>
      </c>
      <c r="I82" s="43">
        <f t="shared" si="2"/>
        <v>3208097</v>
      </c>
      <c r="J82" s="58">
        <f t="shared" si="3"/>
        <v>12691903</v>
      </c>
    </row>
    <row r="83" spans="1:14" ht="18.75">
      <c r="A83" s="39"/>
      <c r="B83" s="44"/>
      <c r="C83" s="40" t="s">
        <v>249</v>
      </c>
      <c r="D83" s="41"/>
      <c r="E83" s="45"/>
      <c r="F83" s="45"/>
      <c r="G83" s="45"/>
      <c r="H83" s="41"/>
      <c r="I83" s="43">
        <f t="shared" si="2"/>
        <v>0</v>
      </c>
      <c r="J83" s="58">
        <f t="shared" si="3"/>
        <v>0</v>
      </c>
    </row>
    <row r="84" spans="1:14" ht="18.75">
      <c r="A84" s="39"/>
      <c r="B84" s="44"/>
      <c r="C84" s="40"/>
      <c r="D84" s="41"/>
      <c r="E84" s="45"/>
      <c r="F84" s="45"/>
      <c r="G84" s="45"/>
      <c r="H84" s="41"/>
      <c r="I84" s="43">
        <f t="shared" si="2"/>
        <v>0</v>
      </c>
      <c r="J84" s="58">
        <f t="shared" si="3"/>
        <v>0</v>
      </c>
    </row>
    <row r="85" spans="1:14" ht="37.5">
      <c r="A85" s="39">
        <v>31</v>
      </c>
      <c r="B85" s="13" t="s">
        <v>250</v>
      </c>
      <c r="C85" s="40" t="s">
        <v>251</v>
      </c>
      <c r="D85" s="41">
        <v>5000000</v>
      </c>
      <c r="E85" s="42">
        <v>2102040</v>
      </c>
      <c r="F85" s="42">
        <v>2000000</v>
      </c>
      <c r="G85" s="42">
        <v>602858</v>
      </c>
      <c r="H85" s="43">
        <v>600000</v>
      </c>
      <c r="I85" s="43">
        <f t="shared" si="2"/>
        <v>1202858</v>
      </c>
      <c r="J85" s="58">
        <f t="shared" si="3"/>
        <v>3797142</v>
      </c>
    </row>
    <row r="86" spans="1:14" ht="18.75">
      <c r="A86" s="39"/>
      <c r="B86" s="44"/>
      <c r="C86" s="40" t="s">
        <v>252</v>
      </c>
      <c r="D86" s="41"/>
      <c r="E86" s="45"/>
      <c r="F86" s="45"/>
      <c r="G86" s="45"/>
      <c r="H86" s="41"/>
      <c r="I86" s="43">
        <f t="shared" si="2"/>
        <v>0</v>
      </c>
      <c r="J86" s="58">
        <f t="shared" si="3"/>
        <v>0</v>
      </c>
    </row>
    <row r="87" spans="1:14" ht="18.75">
      <c r="A87" s="39"/>
      <c r="B87" s="44"/>
      <c r="C87" s="40"/>
      <c r="D87" s="41"/>
      <c r="E87" s="45"/>
      <c r="F87" s="45"/>
      <c r="G87" s="45"/>
      <c r="H87" s="41"/>
      <c r="I87" s="43">
        <f t="shared" si="2"/>
        <v>0</v>
      </c>
      <c r="J87" s="58">
        <f t="shared" si="3"/>
        <v>0</v>
      </c>
    </row>
    <row r="88" spans="1:14" ht="37.5">
      <c r="A88" s="39">
        <v>32</v>
      </c>
      <c r="B88" s="13" t="s">
        <v>253</v>
      </c>
      <c r="C88" s="40" t="s">
        <v>254</v>
      </c>
      <c r="D88" s="41"/>
      <c r="E88" s="42">
        <v>0</v>
      </c>
      <c r="F88" s="42">
        <v>500000</v>
      </c>
      <c r="G88" s="42"/>
      <c r="H88" s="43"/>
      <c r="I88" s="43">
        <f t="shared" si="2"/>
        <v>0</v>
      </c>
      <c r="J88" s="58">
        <f t="shared" si="3"/>
        <v>0</v>
      </c>
    </row>
    <row r="89" spans="1:14" ht="18.75">
      <c r="A89" s="39"/>
      <c r="B89" s="44"/>
      <c r="C89" s="40" t="s">
        <v>255</v>
      </c>
      <c r="D89" s="41"/>
      <c r="E89" s="45"/>
      <c r="F89" s="45"/>
      <c r="G89" s="45"/>
      <c r="H89" s="41"/>
      <c r="I89" s="43">
        <f t="shared" si="2"/>
        <v>0</v>
      </c>
      <c r="J89" s="58">
        <f t="shared" si="3"/>
        <v>0</v>
      </c>
    </row>
    <row r="90" spans="1:14" ht="18.75">
      <c r="A90" s="39"/>
      <c r="B90" s="44"/>
      <c r="C90" s="40"/>
      <c r="D90" s="41"/>
      <c r="E90" s="45"/>
      <c r="F90" s="45"/>
      <c r="G90" s="45"/>
      <c r="H90" s="41"/>
      <c r="I90" s="43">
        <f t="shared" si="2"/>
        <v>0</v>
      </c>
      <c r="J90" s="58">
        <f t="shared" si="3"/>
        <v>0</v>
      </c>
    </row>
    <row r="91" spans="1:14" ht="37.5">
      <c r="A91" s="39">
        <v>33</v>
      </c>
      <c r="B91" s="13" t="s">
        <v>256</v>
      </c>
      <c r="C91" s="40" t="s">
        <v>257</v>
      </c>
      <c r="D91" s="41">
        <v>5950000</v>
      </c>
      <c r="E91" s="42">
        <v>1250410</v>
      </c>
      <c r="F91" s="42">
        <v>1500000</v>
      </c>
      <c r="G91" s="42">
        <v>407074</v>
      </c>
      <c r="H91" s="43">
        <v>400000</v>
      </c>
      <c r="I91" s="43">
        <f t="shared" si="2"/>
        <v>807074</v>
      </c>
      <c r="J91" s="58">
        <f t="shared" si="3"/>
        <v>5142926</v>
      </c>
    </row>
    <row r="92" spans="1:14" ht="18.75">
      <c r="A92" s="39"/>
      <c r="B92" s="44"/>
      <c r="C92" s="40"/>
      <c r="D92" s="41"/>
      <c r="E92" s="45"/>
      <c r="F92" s="45"/>
      <c r="G92" s="45"/>
      <c r="H92" s="41"/>
      <c r="I92" s="43">
        <f t="shared" si="2"/>
        <v>0</v>
      </c>
      <c r="J92" s="58">
        <f t="shared" si="3"/>
        <v>0</v>
      </c>
    </row>
    <row r="93" spans="1:14" ht="18.75">
      <c r="A93" s="39">
        <v>34</v>
      </c>
      <c r="B93" s="13" t="s">
        <v>258</v>
      </c>
      <c r="C93" s="40" t="s">
        <v>259</v>
      </c>
      <c r="D93" s="41">
        <v>30200000</v>
      </c>
      <c r="E93" s="42">
        <v>19886020</v>
      </c>
      <c r="F93" s="42">
        <v>1500000</v>
      </c>
      <c r="G93" s="42">
        <v>5976051</v>
      </c>
      <c r="H93" s="43">
        <v>450000</v>
      </c>
      <c r="I93" s="43">
        <f t="shared" si="2"/>
        <v>6426051</v>
      </c>
      <c r="J93" s="58">
        <f t="shared" si="3"/>
        <v>23773949</v>
      </c>
    </row>
    <row r="94" spans="1:14" ht="18.75">
      <c r="A94" s="39"/>
      <c r="B94" s="44"/>
      <c r="C94" s="40"/>
      <c r="D94" s="41"/>
      <c r="E94" s="42"/>
      <c r="F94" s="42"/>
      <c r="G94" s="42"/>
      <c r="H94" s="43"/>
      <c r="I94" s="43">
        <f t="shared" si="2"/>
        <v>0</v>
      </c>
      <c r="J94" s="58">
        <f t="shared" si="3"/>
        <v>0</v>
      </c>
    </row>
    <row r="95" spans="1:14" ht="18.75">
      <c r="A95" s="39">
        <v>35</v>
      </c>
      <c r="B95" s="13" t="s">
        <v>260</v>
      </c>
      <c r="C95" s="40" t="s">
        <v>261</v>
      </c>
      <c r="D95" s="41">
        <v>24900000</v>
      </c>
      <c r="E95" s="42">
        <v>16793860</v>
      </c>
      <c r="F95" s="42">
        <v>1500000</v>
      </c>
      <c r="G95" s="42">
        <v>3857550</v>
      </c>
      <c r="H95" s="43">
        <v>250000</v>
      </c>
      <c r="I95" s="43">
        <f t="shared" si="2"/>
        <v>4107550</v>
      </c>
      <c r="J95" s="58">
        <f t="shared" si="3"/>
        <v>20792450</v>
      </c>
      <c r="K95" s="64"/>
      <c r="L95" s="64"/>
      <c r="M95" s="64"/>
      <c r="N95" s="64"/>
    </row>
    <row r="96" spans="1:14" ht="18.75">
      <c r="A96" s="39"/>
      <c r="B96" s="44"/>
      <c r="C96" s="40"/>
      <c r="D96" s="41"/>
      <c r="E96" s="45"/>
      <c r="F96" s="45"/>
      <c r="G96" s="45"/>
      <c r="H96" s="41"/>
      <c r="I96" s="43">
        <f t="shared" si="2"/>
        <v>0</v>
      </c>
      <c r="J96" s="58">
        <f t="shared" si="3"/>
        <v>0</v>
      </c>
      <c r="K96" s="64"/>
      <c r="L96" s="64"/>
      <c r="M96" s="64"/>
      <c r="N96" s="64"/>
    </row>
    <row r="97" spans="1:14" ht="37.5">
      <c r="A97" s="39">
        <v>36</v>
      </c>
      <c r="B97" s="13" t="s">
        <v>262</v>
      </c>
      <c r="C97" s="40" t="s">
        <v>263</v>
      </c>
      <c r="D97" s="41">
        <v>9750000</v>
      </c>
      <c r="E97" s="42">
        <v>0</v>
      </c>
      <c r="F97" s="42">
        <v>5000000</v>
      </c>
      <c r="G97" s="42"/>
      <c r="H97" s="43">
        <v>1492600</v>
      </c>
      <c r="I97" s="43">
        <f t="shared" si="2"/>
        <v>1492600</v>
      </c>
      <c r="J97" s="58">
        <f t="shared" si="3"/>
        <v>8257400</v>
      </c>
      <c r="K97" s="64"/>
      <c r="L97" s="64"/>
      <c r="M97" s="64"/>
      <c r="N97" s="64"/>
    </row>
    <row r="98" spans="1:14" ht="18.75">
      <c r="A98" s="39"/>
      <c r="B98" s="44"/>
      <c r="C98" s="40" t="s">
        <v>134</v>
      </c>
      <c r="D98" s="41"/>
      <c r="E98" s="45"/>
      <c r="F98" s="45"/>
      <c r="G98" s="45"/>
      <c r="H98" s="41"/>
      <c r="I98" s="43">
        <f t="shared" si="2"/>
        <v>0</v>
      </c>
      <c r="J98" s="58">
        <f t="shared" si="3"/>
        <v>0</v>
      </c>
      <c r="K98" s="64"/>
      <c r="L98" s="64"/>
      <c r="M98" s="64"/>
      <c r="N98" s="64"/>
    </row>
    <row r="99" spans="1:14" ht="18.75">
      <c r="A99" s="39"/>
      <c r="B99" s="44"/>
      <c r="C99" s="40"/>
      <c r="D99" s="41"/>
      <c r="E99" s="45"/>
      <c r="F99" s="45"/>
      <c r="G99" s="45"/>
      <c r="H99" s="41"/>
      <c r="I99" s="43">
        <f t="shared" si="2"/>
        <v>0</v>
      </c>
      <c r="J99" s="58">
        <f t="shared" si="3"/>
        <v>0</v>
      </c>
      <c r="K99" s="64"/>
      <c r="L99" s="64"/>
      <c r="M99" s="64"/>
      <c r="N99" s="64"/>
    </row>
    <row r="100" spans="1:14" ht="37.5">
      <c r="A100" s="39">
        <v>37</v>
      </c>
      <c r="B100" s="13" t="s">
        <v>264</v>
      </c>
      <c r="C100" s="40" t="s">
        <v>265</v>
      </c>
      <c r="D100" s="41">
        <v>43400000</v>
      </c>
      <c r="E100" s="42">
        <v>28295390</v>
      </c>
      <c r="F100" s="42">
        <v>5000000</v>
      </c>
      <c r="G100" s="42">
        <v>8036818</v>
      </c>
      <c r="H100" s="43">
        <v>1199900</v>
      </c>
      <c r="I100" s="43">
        <f t="shared" si="2"/>
        <v>9236718</v>
      </c>
      <c r="J100" s="58">
        <f t="shared" si="3"/>
        <v>34163282</v>
      </c>
      <c r="K100" s="64"/>
      <c r="L100" s="64"/>
      <c r="M100" s="64"/>
      <c r="N100" s="64"/>
    </row>
    <row r="101" spans="1:14" ht="18.75">
      <c r="A101" s="39"/>
      <c r="B101" s="44"/>
      <c r="C101" s="40"/>
      <c r="D101" s="41"/>
      <c r="E101" s="45"/>
      <c r="F101" s="45"/>
      <c r="G101" s="45"/>
      <c r="H101" s="41"/>
      <c r="I101" s="43">
        <f t="shared" si="2"/>
        <v>0</v>
      </c>
      <c r="J101" s="58">
        <f t="shared" si="3"/>
        <v>0</v>
      </c>
      <c r="K101" s="64"/>
      <c r="L101" s="64"/>
      <c r="M101" s="64"/>
      <c r="N101" s="64"/>
    </row>
    <row r="102" spans="1:14" ht="18.75">
      <c r="A102" s="39">
        <v>38</v>
      </c>
      <c r="B102" s="13" t="s">
        <v>266</v>
      </c>
      <c r="C102" s="40" t="s">
        <v>267</v>
      </c>
      <c r="D102" s="41">
        <v>3600000</v>
      </c>
      <c r="E102" s="42">
        <v>0</v>
      </c>
      <c r="F102" s="42">
        <v>3000000</v>
      </c>
      <c r="G102" s="42"/>
      <c r="H102" s="43">
        <f>'[1]REC EXP'!K1465</f>
        <v>900000</v>
      </c>
      <c r="I102" s="43">
        <f t="shared" si="2"/>
        <v>900000</v>
      </c>
      <c r="J102" s="58">
        <f t="shared" si="3"/>
        <v>2700000</v>
      </c>
      <c r="K102" s="64"/>
      <c r="L102" s="64"/>
      <c r="M102" s="64"/>
      <c r="N102" s="64"/>
    </row>
    <row r="103" spans="1:14" ht="18.75">
      <c r="A103" s="39"/>
      <c r="B103" s="44"/>
      <c r="C103" s="40"/>
      <c r="D103" s="41"/>
      <c r="E103" s="45"/>
      <c r="F103" s="45"/>
      <c r="G103" s="45"/>
      <c r="H103" s="41"/>
      <c r="I103" s="43">
        <f t="shared" si="2"/>
        <v>0</v>
      </c>
      <c r="J103" s="58">
        <f t="shared" si="3"/>
        <v>0</v>
      </c>
      <c r="K103" s="64"/>
      <c r="L103" s="64"/>
      <c r="M103" s="64"/>
      <c r="N103" s="64"/>
    </row>
    <row r="104" spans="1:14" ht="37.5">
      <c r="A104" s="39">
        <v>39</v>
      </c>
      <c r="B104" s="13" t="s">
        <v>268</v>
      </c>
      <c r="C104" s="40" t="s">
        <v>269</v>
      </c>
      <c r="D104" s="41">
        <v>172000000</v>
      </c>
      <c r="E104" s="42">
        <v>122886787</v>
      </c>
      <c r="F104" s="42">
        <v>15000000</v>
      </c>
      <c r="G104" s="42">
        <v>41596812</v>
      </c>
      <c r="H104" s="43">
        <v>4452000</v>
      </c>
      <c r="I104" s="43">
        <f t="shared" si="2"/>
        <v>46048812</v>
      </c>
      <c r="J104" s="58">
        <f t="shared" si="3"/>
        <v>125951188</v>
      </c>
      <c r="K104" s="64"/>
      <c r="L104" s="64"/>
      <c r="M104" s="64"/>
      <c r="N104" s="64"/>
    </row>
    <row r="105" spans="1:14" ht="18.75">
      <c r="A105" s="39"/>
      <c r="B105" s="44"/>
      <c r="C105" s="40"/>
      <c r="D105" s="41"/>
      <c r="E105" s="45"/>
      <c r="F105" s="45"/>
      <c r="G105" s="45"/>
      <c r="H105" s="41"/>
      <c r="I105" s="43">
        <f t="shared" si="2"/>
        <v>0</v>
      </c>
      <c r="J105" s="58">
        <f t="shared" si="3"/>
        <v>0</v>
      </c>
      <c r="K105" s="64"/>
      <c r="L105" s="64"/>
      <c r="M105" s="64"/>
      <c r="N105" s="64"/>
    </row>
    <row r="106" spans="1:14" ht="18.75">
      <c r="A106" s="39">
        <v>40</v>
      </c>
      <c r="B106" s="13" t="s">
        <v>270</v>
      </c>
      <c r="C106" s="40" t="s">
        <v>271</v>
      </c>
      <c r="D106" s="41">
        <v>67400000</v>
      </c>
      <c r="E106" s="42">
        <v>0</v>
      </c>
      <c r="F106" s="42">
        <v>34000000</v>
      </c>
      <c r="G106" s="42"/>
      <c r="H106" s="43">
        <v>10770000</v>
      </c>
      <c r="I106" s="43">
        <f t="shared" si="2"/>
        <v>10770000</v>
      </c>
      <c r="J106" s="58">
        <f t="shared" si="3"/>
        <v>56630000</v>
      </c>
      <c r="K106" s="64"/>
      <c r="L106" s="64"/>
      <c r="M106" s="64"/>
      <c r="N106" s="64"/>
    </row>
    <row r="107" spans="1:14" ht="18.75">
      <c r="A107" s="39"/>
      <c r="B107" s="44"/>
      <c r="C107" s="40"/>
      <c r="D107" s="41"/>
      <c r="E107" s="45"/>
      <c r="F107" s="45"/>
      <c r="G107" s="45"/>
      <c r="H107" s="41"/>
      <c r="I107" s="43">
        <f t="shared" si="2"/>
        <v>0</v>
      </c>
      <c r="J107" s="58">
        <f t="shared" si="3"/>
        <v>0</v>
      </c>
      <c r="K107" s="64"/>
      <c r="L107" s="64"/>
      <c r="M107" s="64"/>
      <c r="N107" s="64"/>
    </row>
    <row r="108" spans="1:14" ht="18.75">
      <c r="A108" s="39">
        <v>41</v>
      </c>
      <c r="B108" s="13" t="s">
        <v>272</v>
      </c>
      <c r="C108" s="40" t="s">
        <v>273</v>
      </c>
      <c r="D108" s="41">
        <f>'[1]REC EXP'!I1529</f>
        <v>4200000</v>
      </c>
      <c r="E108" s="42">
        <v>0</v>
      </c>
      <c r="F108" s="42">
        <v>3500000</v>
      </c>
      <c r="G108" s="42"/>
      <c r="H108" s="43">
        <v>1050000</v>
      </c>
      <c r="I108" s="43">
        <f t="shared" si="2"/>
        <v>1050000</v>
      </c>
      <c r="J108" s="58">
        <f t="shared" si="3"/>
        <v>3150000</v>
      </c>
      <c r="K108" s="64"/>
      <c r="L108" s="64"/>
      <c r="M108" s="64"/>
      <c r="N108" s="64"/>
    </row>
    <row r="109" spans="1:14" ht="18.75">
      <c r="A109" s="39"/>
      <c r="B109" s="44"/>
      <c r="C109" s="40"/>
      <c r="D109" s="41"/>
      <c r="E109" s="45"/>
      <c r="F109" s="45"/>
      <c r="G109" s="45"/>
      <c r="H109" s="41"/>
      <c r="I109" s="43">
        <f t="shared" si="2"/>
        <v>0</v>
      </c>
      <c r="J109" s="58">
        <f t="shared" si="3"/>
        <v>0</v>
      </c>
      <c r="K109" s="64"/>
      <c r="L109" s="64"/>
      <c r="M109" s="64"/>
      <c r="N109" s="64"/>
    </row>
    <row r="110" spans="1:14" ht="37.5">
      <c r="A110" s="39">
        <v>42</v>
      </c>
      <c r="B110" s="13" t="s">
        <v>274</v>
      </c>
      <c r="C110" s="40" t="s">
        <v>275</v>
      </c>
      <c r="D110" s="41">
        <v>5700000</v>
      </c>
      <c r="E110" s="42">
        <v>0</v>
      </c>
      <c r="F110" s="42">
        <v>1000000</v>
      </c>
      <c r="G110" s="42"/>
      <c r="H110" s="43">
        <v>300000</v>
      </c>
      <c r="I110" s="43">
        <f t="shared" si="2"/>
        <v>300000</v>
      </c>
      <c r="J110" s="58">
        <f t="shared" si="3"/>
        <v>5400000</v>
      </c>
      <c r="K110" s="64"/>
      <c r="L110" s="64"/>
      <c r="M110" s="64"/>
      <c r="N110" s="64"/>
    </row>
    <row r="111" spans="1:14" ht="18.75">
      <c r="A111" s="39"/>
      <c r="B111" s="44"/>
      <c r="C111" s="40" t="s">
        <v>276</v>
      </c>
      <c r="D111" s="41"/>
      <c r="E111" s="45"/>
      <c r="F111" s="45"/>
      <c r="G111" s="45"/>
      <c r="H111" s="41"/>
      <c r="I111" s="43">
        <f t="shared" si="2"/>
        <v>0</v>
      </c>
      <c r="J111" s="58">
        <f t="shared" si="3"/>
        <v>0</v>
      </c>
      <c r="K111" s="64"/>
      <c r="L111" s="64"/>
      <c r="M111" s="64"/>
      <c r="N111" s="64"/>
    </row>
    <row r="112" spans="1:14" ht="18.75">
      <c r="A112" s="39"/>
      <c r="B112" s="44"/>
      <c r="C112" s="40"/>
      <c r="D112" s="41"/>
      <c r="E112" s="45"/>
      <c r="F112" s="45"/>
      <c r="G112" s="45"/>
      <c r="H112" s="41"/>
      <c r="I112" s="43">
        <f t="shared" si="2"/>
        <v>0</v>
      </c>
      <c r="J112" s="58">
        <f t="shared" si="3"/>
        <v>0</v>
      </c>
      <c r="K112" s="64"/>
      <c r="L112" s="64"/>
      <c r="M112" s="64"/>
      <c r="N112" s="64"/>
    </row>
    <row r="113" spans="1:14" ht="37.5">
      <c r="A113" s="39">
        <v>43</v>
      </c>
      <c r="B113" s="13" t="s">
        <v>277</v>
      </c>
      <c r="C113" s="40" t="s">
        <v>278</v>
      </c>
      <c r="D113" s="41">
        <v>4600000</v>
      </c>
      <c r="E113" s="42">
        <v>0</v>
      </c>
      <c r="F113" s="42">
        <v>3000000</v>
      </c>
      <c r="G113" s="42"/>
      <c r="H113" s="43">
        <v>900000</v>
      </c>
      <c r="I113" s="43">
        <f t="shared" si="2"/>
        <v>900000</v>
      </c>
      <c r="J113" s="58">
        <f t="shared" si="3"/>
        <v>3700000</v>
      </c>
      <c r="K113" s="64"/>
      <c r="L113" s="64"/>
      <c r="M113" s="64"/>
      <c r="N113" s="64"/>
    </row>
    <row r="114" spans="1:14" ht="18.75">
      <c r="A114" s="39"/>
      <c r="B114" s="44"/>
      <c r="C114" s="40"/>
      <c r="D114" s="41"/>
      <c r="E114" s="45"/>
      <c r="F114" s="45"/>
      <c r="G114" s="45"/>
      <c r="H114" s="41"/>
      <c r="I114" s="43">
        <f t="shared" si="2"/>
        <v>0</v>
      </c>
      <c r="J114" s="58">
        <f t="shared" si="3"/>
        <v>0</v>
      </c>
      <c r="K114" s="64"/>
      <c r="L114" s="64"/>
      <c r="M114" s="64"/>
      <c r="N114" s="64"/>
    </row>
    <row r="115" spans="1:14" ht="56.25">
      <c r="A115" s="39">
        <v>44</v>
      </c>
      <c r="B115" s="13" t="s">
        <v>279</v>
      </c>
      <c r="C115" s="40" t="s">
        <v>280</v>
      </c>
      <c r="D115" s="41">
        <v>1965000000</v>
      </c>
      <c r="E115" s="42">
        <v>1400823740</v>
      </c>
      <c r="F115" s="42">
        <v>29700000</v>
      </c>
      <c r="G115" s="42">
        <v>430722449</v>
      </c>
      <c r="H115" s="43">
        <v>19077000</v>
      </c>
      <c r="I115" s="43">
        <f t="shared" si="2"/>
        <v>449799449</v>
      </c>
      <c r="J115" s="58">
        <f t="shared" si="3"/>
        <v>1515200551</v>
      </c>
      <c r="K115" s="64"/>
      <c r="L115" s="64"/>
      <c r="M115" s="64"/>
      <c r="N115" s="64"/>
    </row>
    <row r="116" spans="1:14" ht="18.75">
      <c r="A116" s="35"/>
      <c r="B116" s="36"/>
      <c r="C116" s="37"/>
      <c r="D116" s="38"/>
      <c r="E116" s="62"/>
      <c r="F116" s="62"/>
      <c r="G116" s="62"/>
      <c r="H116" s="38"/>
      <c r="I116" s="43">
        <f t="shared" si="2"/>
        <v>0</v>
      </c>
      <c r="J116" s="58">
        <f t="shared" si="3"/>
        <v>0</v>
      </c>
      <c r="K116" s="64"/>
      <c r="L116" s="64"/>
      <c r="M116" s="64"/>
      <c r="N116" s="64"/>
    </row>
    <row r="117" spans="1:14" ht="37.5">
      <c r="A117" s="39">
        <v>45</v>
      </c>
      <c r="B117" s="13" t="s">
        <v>281</v>
      </c>
      <c r="C117" s="40" t="s">
        <v>282</v>
      </c>
      <c r="D117" s="41">
        <v>77750000</v>
      </c>
      <c r="E117" s="42">
        <v>52329560</v>
      </c>
      <c r="F117" s="42">
        <v>5000000</v>
      </c>
      <c r="G117" s="42">
        <v>12467864</v>
      </c>
      <c r="H117" s="43">
        <v>1500000</v>
      </c>
      <c r="I117" s="43">
        <f t="shared" si="2"/>
        <v>13967864</v>
      </c>
      <c r="J117" s="58">
        <f t="shared" si="3"/>
        <v>63782136</v>
      </c>
      <c r="K117" s="64"/>
      <c r="L117" s="64"/>
      <c r="M117" s="64"/>
      <c r="N117" s="64"/>
    </row>
    <row r="118" spans="1:14" ht="18.75">
      <c r="A118" s="39"/>
      <c r="B118" s="44"/>
      <c r="C118" s="40"/>
      <c r="D118" s="41"/>
      <c r="E118" s="45"/>
      <c r="F118" s="45"/>
      <c r="G118" s="45"/>
      <c r="H118" s="41"/>
      <c r="I118" s="43">
        <f t="shared" si="2"/>
        <v>0</v>
      </c>
      <c r="J118" s="58">
        <f t="shared" si="3"/>
        <v>0</v>
      </c>
      <c r="K118" s="64"/>
      <c r="L118" s="64"/>
      <c r="M118" s="64"/>
      <c r="N118" s="64"/>
    </row>
    <row r="119" spans="1:14" ht="37.5">
      <c r="A119" s="39">
        <v>46</v>
      </c>
      <c r="B119" s="13" t="s">
        <v>283</v>
      </c>
      <c r="C119" s="40" t="s">
        <v>284</v>
      </c>
      <c r="D119" s="41">
        <v>2066000000</v>
      </c>
      <c r="E119" s="42">
        <v>1120939990</v>
      </c>
      <c r="F119" s="42">
        <v>50000000</v>
      </c>
      <c r="G119" s="42">
        <v>430627908</v>
      </c>
      <c r="H119" s="43">
        <v>14999998</v>
      </c>
      <c r="I119" s="43">
        <f t="shared" si="2"/>
        <v>445627906</v>
      </c>
      <c r="J119" s="58">
        <f t="shared" si="3"/>
        <v>1620372094</v>
      </c>
      <c r="K119" s="64"/>
      <c r="L119" s="64"/>
      <c r="M119" s="64"/>
      <c r="N119" s="64"/>
    </row>
    <row r="120" spans="1:14" ht="18.75">
      <c r="A120" s="39"/>
      <c r="B120" s="44"/>
      <c r="C120" s="40"/>
      <c r="D120" s="41"/>
      <c r="E120" s="45"/>
      <c r="F120" s="45"/>
      <c r="G120" s="45"/>
      <c r="H120" s="41"/>
      <c r="I120" s="43">
        <f t="shared" si="2"/>
        <v>0</v>
      </c>
      <c r="J120" s="58">
        <f t="shared" si="3"/>
        <v>0</v>
      </c>
      <c r="K120" s="64"/>
      <c r="L120" s="64"/>
      <c r="M120" s="64"/>
      <c r="N120" s="64"/>
    </row>
    <row r="121" spans="1:14" ht="37.5">
      <c r="A121" s="39">
        <v>47</v>
      </c>
      <c r="B121" s="13" t="s">
        <v>285</v>
      </c>
      <c r="C121" s="40" t="s">
        <v>286</v>
      </c>
      <c r="D121" s="41">
        <v>25500000</v>
      </c>
      <c r="E121" s="51">
        <v>0</v>
      </c>
      <c r="F121" s="42">
        <v>20000000</v>
      </c>
      <c r="G121" s="42"/>
      <c r="H121" s="52">
        <v>5750000</v>
      </c>
      <c r="I121" s="43">
        <f t="shared" si="2"/>
        <v>5750000</v>
      </c>
      <c r="J121" s="58">
        <f t="shared" si="3"/>
        <v>19750000</v>
      </c>
      <c r="K121" s="64"/>
      <c r="L121" s="64"/>
      <c r="M121" s="64"/>
      <c r="N121" s="64"/>
    </row>
    <row r="122" spans="1:14" ht="18.75">
      <c r="A122" s="39"/>
      <c r="B122" s="44"/>
      <c r="C122" s="40" t="s">
        <v>287</v>
      </c>
      <c r="D122" s="41"/>
      <c r="E122" s="45"/>
      <c r="F122" s="45"/>
      <c r="G122" s="45"/>
      <c r="H122" s="41"/>
      <c r="I122" s="43">
        <f t="shared" si="2"/>
        <v>0</v>
      </c>
      <c r="J122" s="58">
        <f t="shared" si="3"/>
        <v>0</v>
      </c>
      <c r="K122" s="64"/>
      <c r="L122" s="64"/>
      <c r="M122" s="64"/>
      <c r="N122" s="64"/>
    </row>
    <row r="123" spans="1:14" ht="32.25">
      <c r="A123" s="39">
        <v>48</v>
      </c>
      <c r="B123" s="138" t="s">
        <v>288</v>
      </c>
      <c r="C123" s="63" t="s">
        <v>289</v>
      </c>
      <c r="D123" s="41">
        <f>'[1]REC EXP'!I1817</f>
        <v>10000000</v>
      </c>
      <c r="E123" s="48">
        <v>0</v>
      </c>
      <c r="F123" s="48">
        <v>0</v>
      </c>
      <c r="G123" s="48"/>
      <c r="H123" s="49"/>
      <c r="I123" s="43">
        <f t="shared" si="2"/>
        <v>0</v>
      </c>
      <c r="J123" s="58">
        <f t="shared" si="3"/>
        <v>10000000</v>
      </c>
      <c r="K123" s="64"/>
      <c r="L123" s="64"/>
      <c r="M123" s="64"/>
      <c r="N123" s="64"/>
    </row>
    <row r="124" spans="1:14" ht="18.75">
      <c r="A124" s="39"/>
      <c r="B124" s="44"/>
      <c r="C124" s="40"/>
      <c r="D124" s="41"/>
      <c r="E124" s="45"/>
      <c r="F124" s="48"/>
      <c r="G124" s="48"/>
      <c r="H124" s="41"/>
      <c r="I124" s="43">
        <f t="shared" si="2"/>
        <v>0</v>
      </c>
      <c r="J124" s="58">
        <f t="shared" si="3"/>
        <v>0</v>
      </c>
      <c r="K124" s="64"/>
      <c r="L124" s="64"/>
      <c r="M124" s="64"/>
      <c r="N124" s="64"/>
    </row>
    <row r="125" spans="1:14" ht="18.75">
      <c r="A125" s="39"/>
      <c r="B125" s="44"/>
      <c r="C125" s="40"/>
      <c r="D125" s="41"/>
      <c r="E125" s="45"/>
      <c r="F125" s="45"/>
      <c r="G125" s="45"/>
      <c r="H125" s="41"/>
      <c r="I125" s="43">
        <f t="shared" si="2"/>
        <v>0</v>
      </c>
      <c r="J125" s="58">
        <f t="shared" si="3"/>
        <v>0</v>
      </c>
      <c r="K125" s="64"/>
      <c r="L125" s="64"/>
      <c r="M125" s="64"/>
      <c r="N125" s="64"/>
    </row>
    <row r="126" spans="1:14" ht="18.75">
      <c r="A126" s="39">
        <v>50</v>
      </c>
      <c r="B126" s="13" t="s">
        <v>290</v>
      </c>
      <c r="C126" s="40" t="s">
        <v>291</v>
      </c>
      <c r="D126" s="41">
        <v>23400000</v>
      </c>
      <c r="E126" s="42">
        <v>0</v>
      </c>
      <c r="F126" s="42">
        <v>0</v>
      </c>
      <c r="G126" s="42"/>
      <c r="H126" s="43">
        <v>3000000</v>
      </c>
      <c r="I126" s="43">
        <f t="shared" si="2"/>
        <v>3000000</v>
      </c>
      <c r="J126" s="58">
        <f t="shared" si="3"/>
        <v>20400000</v>
      </c>
      <c r="K126" s="64"/>
      <c r="L126" s="64"/>
      <c r="M126" s="64"/>
      <c r="N126" s="64"/>
    </row>
    <row r="127" spans="1:14" ht="18.75">
      <c r="A127" s="39"/>
      <c r="B127" s="44"/>
      <c r="C127" s="40"/>
      <c r="D127" s="41"/>
      <c r="E127" s="45"/>
      <c r="F127" s="45"/>
      <c r="G127" s="45"/>
      <c r="H127" s="41"/>
      <c r="I127" s="43">
        <f t="shared" si="2"/>
        <v>0</v>
      </c>
      <c r="J127" s="58">
        <f t="shared" si="3"/>
        <v>0</v>
      </c>
      <c r="K127" s="64"/>
      <c r="L127" s="64"/>
      <c r="M127" s="64"/>
      <c r="N127" s="64"/>
    </row>
    <row r="128" spans="1:14" ht="56.25">
      <c r="A128" s="39">
        <v>51</v>
      </c>
      <c r="B128" s="13" t="s">
        <v>292</v>
      </c>
      <c r="C128" s="40" t="s">
        <v>293</v>
      </c>
      <c r="D128" s="41">
        <v>8000000</v>
      </c>
      <c r="E128" s="42">
        <v>0</v>
      </c>
      <c r="F128" s="42">
        <v>5000000</v>
      </c>
      <c r="G128" s="42"/>
      <c r="H128" s="43">
        <v>1500000</v>
      </c>
      <c r="I128" s="43">
        <f t="shared" si="2"/>
        <v>1500000</v>
      </c>
      <c r="J128" s="58">
        <f t="shared" si="3"/>
        <v>6500000</v>
      </c>
      <c r="K128" s="64"/>
      <c r="L128" s="64"/>
      <c r="M128" s="64"/>
      <c r="N128" s="64"/>
    </row>
    <row r="129" spans="1:14" ht="18.75">
      <c r="A129" s="39"/>
      <c r="B129" s="44"/>
      <c r="C129" s="40"/>
      <c r="D129" s="41"/>
      <c r="E129" s="45"/>
      <c r="F129" s="45"/>
      <c r="G129" s="45"/>
      <c r="H129" s="41"/>
      <c r="I129" s="43">
        <f t="shared" si="2"/>
        <v>0</v>
      </c>
      <c r="J129" s="58">
        <f t="shared" si="3"/>
        <v>0</v>
      </c>
      <c r="K129" s="64"/>
      <c r="L129" s="64"/>
      <c r="M129" s="64"/>
      <c r="N129" s="64"/>
    </row>
    <row r="130" spans="1:14" ht="18.75">
      <c r="A130" s="39">
        <v>52</v>
      </c>
      <c r="B130" s="13" t="s">
        <v>294</v>
      </c>
      <c r="C130" s="40" t="s">
        <v>295</v>
      </c>
      <c r="D130" s="41">
        <v>5000000</v>
      </c>
      <c r="E130" s="42">
        <v>1576108</v>
      </c>
      <c r="F130" s="42">
        <v>1791300</v>
      </c>
      <c r="G130" s="42">
        <f>'[1]REC EXP'!K1720</f>
        <v>525369</v>
      </c>
      <c r="H130" s="43">
        <v>541390</v>
      </c>
      <c r="I130" s="43">
        <f t="shared" si="2"/>
        <v>1066759</v>
      </c>
      <c r="J130" s="58">
        <f t="shared" si="3"/>
        <v>3933241</v>
      </c>
      <c r="K130" s="64"/>
      <c r="L130" s="64"/>
      <c r="M130" s="64"/>
      <c r="N130" s="64"/>
    </row>
    <row r="131" spans="1:14" ht="18.75">
      <c r="A131" s="39"/>
      <c r="B131" s="44"/>
      <c r="C131" s="40"/>
      <c r="D131" s="41"/>
      <c r="E131" s="45"/>
      <c r="F131" s="45"/>
      <c r="G131" s="45"/>
      <c r="H131" s="41"/>
      <c r="I131" s="43">
        <f t="shared" si="2"/>
        <v>0</v>
      </c>
      <c r="J131" s="58">
        <f t="shared" si="3"/>
        <v>0</v>
      </c>
      <c r="K131" s="64"/>
      <c r="L131" s="64"/>
      <c r="M131" s="64"/>
      <c r="N131" s="64"/>
    </row>
    <row r="132" spans="1:14" ht="37.5">
      <c r="A132" s="39">
        <v>53</v>
      </c>
      <c r="B132" s="13" t="s">
        <v>296</v>
      </c>
      <c r="C132" s="40" t="s">
        <v>297</v>
      </c>
      <c r="D132" s="41">
        <v>126000000</v>
      </c>
      <c r="E132" s="45">
        <v>38608270</v>
      </c>
      <c r="F132" s="45">
        <v>50000000</v>
      </c>
      <c r="G132" s="45">
        <v>23271152</v>
      </c>
      <c r="H132" s="41">
        <v>34999400</v>
      </c>
      <c r="I132" s="43">
        <f t="shared" si="2"/>
        <v>58270552</v>
      </c>
      <c r="J132" s="58">
        <f t="shared" si="3"/>
        <v>67729448</v>
      </c>
      <c r="K132" s="64"/>
      <c r="L132" s="64"/>
      <c r="M132" s="64"/>
      <c r="N132" s="64"/>
    </row>
    <row r="133" spans="1:14" ht="18.75">
      <c r="A133" s="39"/>
      <c r="B133" s="44"/>
      <c r="C133" s="40"/>
      <c r="D133" s="41"/>
      <c r="E133" s="45"/>
      <c r="F133" s="45"/>
      <c r="G133" s="45"/>
      <c r="H133" s="41"/>
      <c r="I133" s="43">
        <f t="shared" si="2"/>
        <v>0</v>
      </c>
      <c r="J133" s="58">
        <f t="shared" si="3"/>
        <v>0</v>
      </c>
      <c r="K133" s="64"/>
      <c r="L133" s="64"/>
      <c r="M133" s="64"/>
      <c r="N133" s="64"/>
    </row>
    <row r="134" spans="1:14" ht="18.75">
      <c r="A134" s="39">
        <v>54</v>
      </c>
      <c r="B134" s="139" t="s">
        <v>298</v>
      </c>
      <c r="C134" s="40" t="s">
        <v>299</v>
      </c>
      <c r="D134" s="41"/>
      <c r="E134" s="45">
        <v>0</v>
      </c>
      <c r="F134" s="45">
        <v>0</v>
      </c>
      <c r="G134" s="45"/>
      <c r="H134" s="41"/>
      <c r="I134" s="43">
        <f t="shared" si="2"/>
        <v>0</v>
      </c>
      <c r="J134" s="58">
        <f t="shared" si="3"/>
        <v>0</v>
      </c>
      <c r="K134" s="64"/>
      <c r="L134" s="64"/>
      <c r="M134" s="64"/>
      <c r="N134" s="64"/>
    </row>
    <row r="135" spans="1:14" ht="18.75">
      <c r="A135" s="39"/>
      <c r="B135" s="44"/>
      <c r="C135" s="40"/>
      <c r="D135" s="41"/>
      <c r="E135" s="45"/>
      <c r="F135" s="45"/>
      <c r="G135" s="45"/>
      <c r="H135" s="41"/>
      <c r="I135" s="43">
        <f t="shared" si="2"/>
        <v>0</v>
      </c>
      <c r="J135" s="58">
        <f t="shared" si="3"/>
        <v>0</v>
      </c>
      <c r="K135" s="64"/>
      <c r="L135" s="64"/>
      <c r="M135" s="64"/>
      <c r="N135" s="64"/>
    </row>
    <row r="136" spans="1:14" ht="56.25">
      <c r="A136" s="39">
        <v>55</v>
      </c>
      <c r="B136" s="139" t="s">
        <v>300</v>
      </c>
      <c r="C136" s="40" t="s">
        <v>301</v>
      </c>
      <c r="D136" s="41"/>
      <c r="E136" s="45">
        <v>0</v>
      </c>
      <c r="F136" s="45">
        <v>0</v>
      </c>
      <c r="G136" s="45"/>
      <c r="H136" s="41"/>
      <c r="I136" s="43">
        <f t="shared" si="2"/>
        <v>0</v>
      </c>
      <c r="J136" s="58">
        <f t="shared" si="3"/>
        <v>0</v>
      </c>
      <c r="K136" s="64"/>
      <c r="L136" s="64"/>
      <c r="M136" s="64"/>
      <c r="N136" s="64"/>
    </row>
    <row r="137" spans="1:14" ht="18.75">
      <c r="A137" s="39"/>
      <c r="B137" s="44"/>
      <c r="C137" s="40"/>
      <c r="D137" s="41"/>
      <c r="E137" s="45"/>
      <c r="F137" s="45"/>
      <c r="G137" s="45"/>
      <c r="H137" s="41"/>
      <c r="I137" s="43">
        <f t="shared" si="2"/>
        <v>0</v>
      </c>
      <c r="J137" s="58">
        <f t="shared" si="3"/>
        <v>0</v>
      </c>
      <c r="K137" s="64"/>
      <c r="L137" s="64"/>
      <c r="M137" s="64"/>
      <c r="N137" s="64"/>
    </row>
    <row r="138" spans="1:14" ht="37.5">
      <c r="A138" s="39">
        <v>56</v>
      </c>
      <c r="B138" s="13" t="s">
        <v>302</v>
      </c>
      <c r="C138" s="40" t="s">
        <v>303</v>
      </c>
      <c r="D138" s="41">
        <v>16815312</v>
      </c>
      <c r="E138" s="45"/>
      <c r="F138" s="45"/>
      <c r="G138" s="45"/>
      <c r="H138" s="41"/>
      <c r="I138" s="43">
        <f t="shared" ref="I138:I154" si="4">G138+H138</f>
        <v>0</v>
      </c>
      <c r="J138" s="58">
        <f t="shared" ref="J138:J154" si="5">D138-I138</f>
        <v>16815312</v>
      </c>
      <c r="K138" s="64"/>
      <c r="L138" s="64"/>
      <c r="M138" s="64"/>
      <c r="N138" s="64"/>
    </row>
    <row r="139" spans="1:14" ht="18.75">
      <c r="A139" s="39"/>
      <c r="B139" s="44"/>
      <c r="C139" s="40"/>
      <c r="D139" s="41"/>
      <c r="E139" s="45"/>
      <c r="F139" s="45"/>
      <c r="G139" s="45"/>
      <c r="H139" s="41"/>
      <c r="I139" s="43">
        <f t="shared" si="4"/>
        <v>0</v>
      </c>
      <c r="J139" s="58">
        <f t="shared" si="5"/>
        <v>0</v>
      </c>
      <c r="K139" s="64"/>
      <c r="L139" s="64"/>
      <c r="M139" s="64"/>
      <c r="N139" s="64"/>
    </row>
    <row r="140" spans="1:14" ht="18.75">
      <c r="A140" s="39">
        <v>57</v>
      </c>
      <c r="B140" s="13" t="s">
        <v>304</v>
      </c>
      <c r="C140" s="40" t="s">
        <v>305</v>
      </c>
      <c r="D140" s="41">
        <v>1772659963</v>
      </c>
      <c r="E140" s="45">
        <v>0</v>
      </c>
      <c r="F140" s="45">
        <v>0</v>
      </c>
      <c r="G140" s="45">
        <f>'[1]REC EXP'!K1753</f>
        <v>30833892</v>
      </c>
      <c r="H140" s="41">
        <v>186062150</v>
      </c>
      <c r="I140" s="43">
        <f t="shared" si="4"/>
        <v>216896042</v>
      </c>
      <c r="J140" s="58">
        <f t="shared" si="5"/>
        <v>1555763921</v>
      </c>
      <c r="K140" s="64"/>
      <c r="L140" s="64"/>
      <c r="M140" s="64"/>
      <c r="N140" s="64"/>
    </row>
    <row r="141" spans="1:14" ht="18.75">
      <c r="A141" s="39"/>
      <c r="B141" s="44"/>
      <c r="C141" s="40"/>
      <c r="D141" s="41"/>
      <c r="E141" s="45"/>
      <c r="F141" s="45"/>
      <c r="G141" s="45"/>
      <c r="H141" s="41"/>
      <c r="I141" s="43">
        <f t="shared" si="4"/>
        <v>0</v>
      </c>
      <c r="J141" s="58">
        <f t="shared" si="5"/>
        <v>0</v>
      </c>
      <c r="K141" s="64"/>
      <c r="L141" s="64"/>
      <c r="M141" s="64"/>
      <c r="N141" s="64"/>
    </row>
    <row r="142" spans="1:14" ht="37.5">
      <c r="A142" s="39" t="s">
        <v>306</v>
      </c>
      <c r="B142" s="13" t="s">
        <v>307</v>
      </c>
      <c r="C142" s="40" t="s">
        <v>308</v>
      </c>
      <c r="D142" s="41">
        <v>35000000</v>
      </c>
      <c r="E142" s="45"/>
      <c r="F142" s="45"/>
      <c r="G142" s="45">
        <f>'[1]REC EXP'!K1789</f>
        <v>545635</v>
      </c>
      <c r="H142" s="41">
        <v>900000</v>
      </c>
      <c r="I142" s="43">
        <f t="shared" si="4"/>
        <v>1445635</v>
      </c>
      <c r="J142" s="58">
        <f t="shared" si="5"/>
        <v>33554365</v>
      </c>
      <c r="K142" s="64"/>
      <c r="L142" s="64"/>
      <c r="M142" s="64"/>
      <c r="N142" s="64"/>
    </row>
    <row r="143" spans="1:14" ht="18.75">
      <c r="A143" s="39"/>
      <c r="B143" s="44"/>
      <c r="C143" s="40"/>
      <c r="D143" s="41"/>
      <c r="E143" s="45"/>
      <c r="F143" s="45"/>
      <c r="G143" s="45"/>
      <c r="H143" s="41"/>
      <c r="I143" s="43">
        <f t="shared" si="4"/>
        <v>0</v>
      </c>
      <c r="J143" s="58">
        <f t="shared" si="5"/>
        <v>0</v>
      </c>
      <c r="K143" s="64"/>
      <c r="L143" s="64"/>
      <c r="M143" s="64"/>
      <c r="N143" s="64"/>
    </row>
    <row r="144" spans="1:14" ht="56.25">
      <c r="A144" s="39">
        <v>58</v>
      </c>
      <c r="B144" s="13" t="s">
        <v>309</v>
      </c>
      <c r="C144" s="40" t="s">
        <v>310</v>
      </c>
      <c r="D144" s="41">
        <v>5900000</v>
      </c>
      <c r="E144" s="45"/>
      <c r="F144" s="45"/>
      <c r="G144" s="45"/>
      <c r="H144" s="41"/>
      <c r="I144" s="43">
        <f t="shared" si="4"/>
        <v>0</v>
      </c>
      <c r="J144" s="58">
        <f t="shared" si="5"/>
        <v>5900000</v>
      </c>
      <c r="K144" s="64"/>
      <c r="L144" s="64"/>
      <c r="M144" s="64"/>
      <c r="N144" s="64"/>
    </row>
    <row r="145" spans="1:14" ht="18.75">
      <c r="A145" s="39"/>
      <c r="B145" s="44"/>
      <c r="C145" s="40"/>
      <c r="D145" s="41"/>
      <c r="E145" s="45"/>
      <c r="F145" s="45"/>
      <c r="G145" s="45"/>
      <c r="H145" s="41"/>
      <c r="I145" s="43">
        <f t="shared" si="4"/>
        <v>0</v>
      </c>
      <c r="J145" s="58">
        <f t="shared" si="5"/>
        <v>0</v>
      </c>
      <c r="K145" s="64"/>
      <c r="L145" s="64"/>
      <c r="M145" s="64"/>
      <c r="N145" s="64"/>
    </row>
    <row r="146" spans="1:14" ht="56.25">
      <c r="A146" s="39">
        <v>59</v>
      </c>
      <c r="B146" s="13" t="s">
        <v>311</v>
      </c>
      <c r="C146" s="40" t="s">
        <v>312</v>
      </c>
      <c r="D146" s="41">
        <f>'[1]REC EXP'!I1305</f>
        <v>1200000</v>
      </c>
      <c r="E146" s="45"/>
      <c r="F146" s="45"/>
      <c r="G146" s="45"/>
      <c r="H146" s="41">
        <v>300000</v>
      </c>
      <c r="I146" s="43">
        <f t="shared" si="4"/>
        <v>300000</v>
      </c>
      <c r="J146" s="58">
        <f t="shared" si="5"/>
        <v>900000</v>
      </c>
      <c r="K146" s="64"/>
      <c r="L146" s="64"/>
      <c r="M146" s="64"/>
      <c r="N146" s="64"/>
    </row>
    <row r="147" spans="1:14" ht="18.75">
      <c r="A147" s="39"/>
      <c r="B147" s="65"/>
      <c r="C147" s="40"/>
      <c r="D147" s="41"/>
      <c r="E147" s="45"/>
      <c r="F147" s="45"/>
      <c r="G147" s="45"/>
      <c r="H147" s="41"/>
      <c r="I147" s="43">
        <f t="shared" si="4"/>
        <v>0</v>
      </c>
      <c r="J147" s="58">
        <f t="shared" si="5"/>
        <v>0</v>
      </c>
      <c r="K147" s="64"/>
      <c r="L147" s="64"/>
      <c r="M147" s="64"/>
      <c r="N147" s="64"/>
    </row>
    <row r="148" spans="1:14" ht="37.5">
      <c r="A148" s="39"/>
      <c r="B148" s="65"/>
      <c r="C148" s="40" t="s">
        <v>313</v>
      </c>
      <c r="D148" s="41">
        <v>414500000</v>
      </c>
      <c r="E148" s="45"/>
      <c r="F148" s="45"/>
      <c r="G148" s="45"/>
      <c r="H148" s="41"/>
      <c r="I148" s="43">
        <f t="shared" si="4"/>
        <v>0</v>
      </c>
      <c r="J148" s="58">
        <f t="shared" si="5"/>
        <v>414500000</v>
      </c>
      <c r="K148" s="64"/>
      <c r="L148" s="64"/>
      <c r="M148" s="64"/>
      <c r="N148" s="64"/>
    </row>
    <row r="149" spans="1:14" ht="18.75">
      <c r="A149" s="39"/>
      <c r="B149" s="65"/>
      <c r="C149" s="40"/>
      <c r="D149" s="41"/>
      <c r="E149" s="45"/>
      <c r="F149" s="45"/>
      <c r="G149" s="45"/>
      <c r="H149" s="41"/>
      <c r="I149" s="43">
        <f t="shared" si="4"/>
        <v>0</v>
      </c>
      <c r="J149" s="58">
        <f t="shared" si="5"/>
        <v>0</v>
      </c>
      <c r="K149" s="64"/>
      <c r="L149" s="64"/>
      <c r="M149" s="64"/>
      <c r="N149" s="64"/>
    </row>
    <row r="150" spans="1:14" ht="18.75">
      <c r="A150" s="39">
        <v>60</v>
      </c>
      <c r="B150" s="65">
        <v>51701200100</v>
      </c>
      <c r="C150" s="40" t="s">
        <v>314</v>
      </c>
      <c r="D150" s="41">
        <v>8000000</v>
      </c>
      <c r="E150" s="45"/>
      <c r="F150" s="45"/>
      <c r="G150" s="45"/>
      <c r="H150" s="41">
        <v>480000</v>
      </c>
      <c r="I150" s="43">
        <f t="shared" si="4"/>
        <v>480000</v>
      </c>
      <c r="J150" s="58">
        <f t="shared" si="5"/>
        <v>7520000</v>
      </c>
      <c r="K150" s="64"/>
      <c r="L150" s="64"/>
      <c r="M150" s="64"/>
      <c r="N150" s="64"/>
    </row>
    <row r="151" spans="1:14" ht="18.75">
      <c r="A151" s="39"/>
      <c r="B151" s="65"/>
      <c r="C151" s="40"/>
      <c r="D151" s="41"/>
      <c r="E151" s="45"/>
      <c r="F151" s="45"/>
      <c r="G151" s="45"/>
      <c r="H151" s="41"/>
      <c r="I151" s="43">
        <f t="shared" si="4"/>
        <v>0</v>
      </c>
      <c r="J151" s="58">
        <f t="shared" si="5"/>
        <v>0</v>
      </c>
      <c r="K151" s="64"/>
      <c r="L151" s="64"/>
      <c r="M151" s="64"/>
      <c r="N151" s="64"/>
    </row>
    <row r="152" spans="1:14" ht="56.25">
      <c r="A152" s="39">
        <v>61</v>
      </c>
      <c r="B152" s="65">
        <v>21512000100</v>
      </c>
      <c r="C152" s="40" t="s">
        <v>315</v>
      </c>
      <c r="D152" s="41">
        <v>3280000</v>
      </c>
      <c r="E152" s="45"/>
      <c r="F152" s="45"/>
      <c r="G152" s="45"/>
      <c r="H152" s="41"/>
      <c r="I152" s="43">
        <f t="shared" si="4"/>
        <v>0</v>
      </c>
      <c r="J152" s="58">
        <f t="shared" si="5"/>
        <v>3280000</v>
      </c>
      <c r="K152" s="64"/>
      <c r="L152" s="64"/>
      <c r="M152" s="64"/>
      <c r="N152" s="64"/>
    </row>
    <row r="153" spans="1:14" ht="18.75">
      <c r="A153" s="39"/>
      <c r="B153" s="44"/>
      <c r="C153" s="40"/>
      <c r="D153" s="41"/>
      <c r="E153" s="45"/>
      <c r="F153" s="45"/>
      <c r="G153" s="45"/>
      <c r="H153" s="41"/>
      <c r="I153" s="43">
        <f t="shared" si="4"/>
        <v>0</v>
      </c>
      <c r="J153" s="58">
        <f t="shared" si="5"/>
        <v>0</v>
      </c>
      <c r="K153" s="64"/>
      <c r="L153" s="64"/>
      <c r="M153" s="64"/>
      <c r="N153" s="64"/>
    </row>
    <row r="154" spans="1:14" ht="18.75">
      <c r="A154" s="66"/>
      <c r="B154" s="67"/>
      <c r="C154" s="68" t="s">
        <v>316</v>
      </c>
      <c r="D154" s="69">
        <f t="shared" ref="D154:H154" si="6">SUM(D9:D153)</f>
        <v>13606787883</v>
      </c>
      <c r="E154" s="70">
        <f>SUM(E9:E146)</f>
        <v>7174867280.6999998</v>
      </c>
      <c r="F154" s="71">
        <f>SUM(F9:F146)</f>
        <v>962084776</v>
      </c>
      <c r="G154" s="69">
        <f t="shared" si="6"/>
        <v>2305088365</v>
      </c>
      <c r="H154" s="69">
        <f t="shared" si="6"/>
        <v>492605262</v>
      </c>
      <c r="I154" s="73">
        <f t="shared" si="4"/>
        <v>2797693627</v>
      </c>
      <c r="J154" s="74">
        <f t="shared" si="5"/>
        <v>10809094256</v>
      </c>
      <c r="K154" s="64"/>
      <c r="L154" s="64"/>
      <c r="M154" s="64"/>
      <c r="N154" s="64"/>
    </row>
    <row r="155" spans="1:14">
      <c r="E155" s="72"/>
      <c r="F155" s="72"/>
      <c r="G155" s="72"/>
    </row>
    <row r="158" spans="1:14">
      <c r="H158" s="72"/>
    </row>
  </sheetData>
  <mergeCells count="4">
    <mergeCell ref="A4:J4"/>
    <mergeCell ref="H6:J6"/>
    <mergeCell ref="B7:B8"/>
    <mergeCell ref="A1:J3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workbookViewId="0">
      <selection activeCell="B6" sqref="B6"/>
    </sheetView>
  </sheetViews>
  <sheetFormatPr defaultColWidth="9" defaultRowHeight="15"/>
  <cols>
    <col min="1" max="1" width="29.5703125" style="5" customWidth="1"/>
    <col min="2" max="2" width="38.7109375" style="5" customWidth="1"/>
    <col min="3" max="3" width="28" style="6" customWidth="1"/>
    <col min="4" max="4" width="26.7109375" style="6" customWidth="1"/>
    <col min="5" max="5" width="29.5703125" style="6" customWidth="1"/>
    <col min="6" max="19" width="9.140625" style="1" hidden="1" customWidth="1"/>
    <col min="20" max="16384" width="9" style="1"/>
  </cols>
  <sheetData>
    <row r="1" spans="1:12" ht="71.25" customHeight="1">
      <c r="A1" s="161" t="s">
        <v>317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3"/>
    </row>
    <row r="2" spans="1:12" ht="21">
      <c r="A2" s="164" t="s">
        <v>151</v>
      </c>
      <c r="B2" s="165"/>
      <c r="C2" s="165"/>
      <c r="D2" s="165"/>
      <c r="E2" s="166"/>
    </row>
    <row r="3" spans="1:12" ht="18.75">
      <c r="A3" s="7" t="s">
        <v>318</v>
      </c>
      <c r="B3" s="7" t="s">
        <v>1</v>
      </c>
      <c r="C3" s="8" t="s">
        <v>2</v>
      </c>
      <c r="D3" s="8" t="s">
        <v>319</v>
      </c>
      <c r="E3" s="8" t="s">
        <v>320</v>
      </c>
    </row>
    <row r="4" spans="1:12" ht="18.75">
      <c r="A4" s="138" t="s">
        <v>73</v>
      </c>
      <c r="B4" s="10" t="s">
        <v>321</v>
      </c>
      <c r="C4" s="11">
        <v>10487500027</v>
      </c>
      <c r="D4" s="11">
        <v>23024650</v>
      </c>
      <c r="E4" s="11">
        <v>10464475377</v>
      </c>
    </row>
    <row r="5" spans="1:12" s="2" customFormat="1" ht="37.5">
      <c r="A5" s="138" t="s">
        <v>145</v>
      </c>
      <c r="B5" s="10" t="s">
        <v>322</v>
      </c>
      <c r="C5" s="11">
        <v>1883500000</v>
      </c>
      <c r="D5" s="11">
        <v>300000000</v>
      </c>
      <c r="E5" s="11">
        <v>1583500000</v>
      </c>
      <c r="F5" s="1"/>
      <c r="G5" s="1"/>
      <c r="H5" s="1"/>
      <c r="I5" s="1"/>
      <c r="J5" s="1"/>
    </row>
    <row r="6" spans="1:12" s="2" customFormat="1" ht="18.75">
      <c r="A6" s="140" t="s">
        <v>129</v>
      </c>
      <c r="B6" s="10" t="s">
        <v>323</v>
      </c>
      <c r="C6" s="11">
        <v>2548702391</v>
      </c>
      <c r="D6" s="11"/>
      <c r="E6" s="11">
        <v>2548702391</v>
      </c>
      <c r="F6" s="1"/>
      <c r="G6" s="1"/>
      <c r="H6" s="1"/>
      <c r="I6" s="1"/>
      <c r="J6" s="1"/>
    </row>
    <row r="7" spans="1:12" s="3" customFormat="1" ht="37.5">
      <c r="A7" s="138" t="s">
        <v>76</v>
      </c>
      <c r="B7" s="10" t="s">
        <v>324</v>
      </c>
      <c r="C7" s="11">
        <v>3049000000</v>
      </c>
      <c r="D7" s="11">
        <v>318500000</v>
      </c>
      <c r="E7" s="11">
        <v>2730500000</v>
      </c>
      <c r="F7" s="1"/>
      <c r="G7" s="1"/>
      <c r="H7" s="1"/>
      <c r="I7" s="1"/>
      <c r="J7" s="1"/>
    </row>
    <row r="8" spans="1:12" s="3" customFormat="1" ht="37.5">
      <c r="A8" s="138" t="s">
        <v>186</v>
      </c>
      <c r="B8" s="10" t="s">
        <v>325</v>
      </c>
      <c r="C8" s="11">
        <v>2309973083</v>
      </c>
      <c r="D8" s="11"/>
      <c r="E8" s="11">
        <v>22309973083</v>
      </c>
      <c r="F8" s="1"/>
      <c r="G8" s="1"/>
      <c r="H8" s="1"/>
      <c r="I8" s="1"/>
      <c r="J8" s="1"/>
    </row>
    <row r="9" spans="1:12" s="3" customFormat="1" ht="37.5">
      <c r="A9" s="138" t="s">
        <v>108</v>
      </c>
      <c r="B9" s="10" t="s">
        <v>326</v>
      </c>
      <c r="C9" s="11">
        <v>16213300000</v>
      </c>
      <c r="D9" s="11">
        <v>2761801343</v>
      </c>
      <c r="E9" s="11">
        <v>13451498657</v>
      </c>
      <c r="F9" s="1"/>
      <c r="G9" s="1"/>
      <c r="H9" s="1"/>
      <c r="I9" s="1"/>
      <c r="J9" s="1"/>
    </row>
    <row r="10" spans="1:12" s="3" customFormat="1" ht="21">
      <c r="A10" s="167" t="s">
        <v>327</v>
      </c>
      <c r="B10" s="168"/>
      <c r="C10" s="12">
        <f>SUM(C4:C9)</f>
        <v>36491975501</v>
      </c>
      <c r="D10" s="12">
        <f>SUM(D4:D9)</f>
        <v>3403325993</v>
      </c>
      <c r="E10" s="12">
        <f>SUM(E4:E9)</f>
        <v>53088649508</v>
      </c>
      <c r="F10" s="1"/>
      <c r="G10" s="1"/>
      <c r="H10" s="1"/>
      <c r="I10" s="1"/>
      <c r="J10" s="1"/>
    </row>
    <row r="11" spans="1:12" s="3" customFormat="1" ht="18.75">
      <c r="A11" s="9"/>
      <c r="B11" s="10"/>
      <c r="C11" s="11"/>
      <c r="D11" s="11"/>
      <c r="E11" s="11"/>
      <c r="F11" s="1"/>
      <c r="G11" s="1"/>
      <c r="H11" s="1"/>
      <c r="I11" s="1"/>
      <c r="J11" s="1"/>
    </row>
    <row r="12" spans="1:12" s="3" customFormat="1" ht="18.75">
      <c r="A12" s="13" t="s">
        <v>79</v>
      </c>
      <c r="B12" s="10" t="s">
        <v>328</v>
      </c>
      <c r="C12" s="11">
        <v>15536872200</v>
      </c>
      <c r="D12" s="11">
        <v>373049406</v>
      </c>
      <c r="E12" s="11">
        <v>15163822794</v>
      </c>
      <c r="F12" s="1"/>
      <c r="G12" s="1"/>
      <c r="H12" s="1"/>
      <c r="I12" s="1"/>
      <c r="J12" s="1"/>
    </row>
    <row r="13" spans="1:12" s="3" customFormat="1" ht="18.75">
      <c r="A13" s="13" t="s">
        <v>82</v>
      </c>
      <c r="B13" s="10" t="s">
        <v>329</v>
      </c>
      <c r="C13" s="11">
        <v>5297000000</v>
      </c>
      <c r="D13" s="11">
        <v>43757585</v>
      </c>
      <c r="E13" s="11">
        <v>5253242415</v>
      </c>
      <c r="F13" s="1"/>
      <c r="G13" s="1"/>
      <c r="H13" s="1"/>
      <c r="I13" s="1"/>
      <c r="J13" s="1"/>
    </row>
    <row r="14" spans="1:12" s="3" customFormat="1" ht="37.5">
      <c r="A14" s="13" t="s">
        <v>283</v>
      </c>
      <c r="B14" s="10" t="s">
        <v>330</v>
      </c>
      <c r="C14" s="11">
        <f>'[1]CAP EXP'!I267</f>
        <v>520000000</v>
      </c>
      <c r="D14" s="11"/>
      <c r="E14" s="11">
        <v>520000000</v>
      </c>
      <c r="F14" s="1"/>
      <c r="G14" s="1"/>
      <c r="H14" s="1"/>
      <c r="I14" s="1"/>
      <c r="J14" s="1"/>
    </row>
    <row r="15" spans="1:12" ht="37.5">
      <c r="A15" s="138" t="s">
        <v>279</v>
      </c>
      <c r="B15" s="10" t="s">
        <v>331</v>
      </c>
      <c r="C15" s="11">
        <f>'[1]CAP EXP'!I274</f>
        <v>3600000000</v>
      </c>
      <c r="D15" s="11">
        <v>439410515</v>
      </c>
      <c r="E15" s="11">
        <v>3160589485</v>
      </c>
    </row>
    <row r="16" spans="1:12" ht="18.75">
      <c r="A16" s="141" t="s">
        <v>95</v>
      </c>
      <c r="B16" s="15" t="s">
        <v>332</v>
      </c>
      <c r="C16" s="11">
        <v>4000000000</v>
      </c>
      <c r="D16" s="11">
        <v>185007871</v>
      </c>
      <c r="E16" s="11">
        <v>3814992129</v>
      </c>
    </row>
    <row r="17" spans="1:19" ht="37.5">
      <c r="A17" s="141" t="s">
        <v>285</v>
      </c>
      <c r="B17" s="15" t="s">
        <v>333</v>
      </c>
      <c r="C17" s="11">
        <v>964060824</v>
      </c>
      <c r="D17" s="11"/>
      <c r="E17" s="11">
        <v>964060824</v>
      </c>
    </row>
    <row r="18" spans="1:19" ht="37.5">
      <c r="A18" s="16" t="s">
        <v>288</v>
      </c>
      <c r="B18" s="15" t="s">
        <v>334</v>
      </c>
      <c r="C18" s="11">
        <f>'[1]CAP EXP'!I326</f>
        <v>50000000</v>
      </c>
      <c r="D18" s="11"/>
      <c r="E18" s="11">
        <v>50000000</v>
      </c>
    </row>
    <row r="19" spans="1:19" ht="18.75">
      <c r="A19" s="141" t="s">
        <v>98</v>
      </c>
      <c r="B19" s="15" t="s">
        <v>335</v>
      </c>
      <c r="C19" s="11">
        <v>1315672700</v>
      </c>
      <c r="D19" s="11"/>
      <c r="E19" s="11">
        <v>1315672700</v>
      </c>
    </row>
    <row r="20" spans="1:19" ht="37.5">
      <c r="A20" s="141" t="s">
        <v>102</v>
      </c>
      <c r="B20" s="15" t="s">
        <v>336</v>
      </c>
      <c r="C20" s="11">
        <v>990000000</v>
      </c>
      <c r="D20" s="11">
        <v>66000000</v>
      </c>
      <c r="E20" s="11">
        <v>924000000</v>
      </c>
    </row>
    <row r="21" spans="1:19" ht="21">
      <c r="A21" s="169" t="s">
        <v>337</v>
      </c>
      <c r="B21" s="170"/>
      <c r="C21" s="12">
        <f>SUM(C12:C20)</f>
        <v>32273605724</v>
      </c>
      <c r="D21" s="12">
        <f>SUM(D11:D20)</f>
        <v>1107225377</v>
      </c>
      <c r="E21" s="12">
        <f>SUM(E11:E20)</f>
        <v>31166380347</v>
      </c>
    </row>
    <row r="22" spans="1:19" ht="18.75">
      <c r="A22" s="14"/>
      <c r="B22" s="15"/>
      <c r="C22" s="11"/>
      <c r="D22" s="11"/>
      <c r="E22" s="11"/>
    </row>
    <row r="23" spans="1:19" ht="56.25">
      <c r="A23" s="16" t="s">
        <v>111</v>
      </c>
      <c r="B23" s="15" t="s">
        <v>338</v>
      </c>
      <c r="C23" s="11">
        <v>5837400000</v>
      </c>
      <c r="D23" s="11">
        <v>729699699</v>
      </c>
      <c r="E23" s="11">
        <v>5107700301</v>
      </c>
      <c r="J23" s="19"/>
    </row>
    <row r="24" spans="1:19" ht="37.5">
      <c r="A24" s="16" t="s">
        <v>67</v>
      </c>
      <c r="B24" s="15" t="s">
        <v>339</v>
      </c>
      <c r="C24" s="11">
        <v>4567065373</v>
      </c>
      <c r="D24" s="11">
        <v>6689619</v>
      </c>
      <c r="E24" s="11">
        <v>4560375754</v>
      </c>
      <c r="J24" s="19"/>
    </row>
    <row r="25" spans="1:19" ht="56.25">
      <c r="A25" s="16" t="s">
        <v>57</v>
      </c>
      <c r="B25" s="15" t="s">
        <v>340</v>
      </c>
      <c r="C25" s="11">
        <f>'[1]CAP EXP'!I446</f>
        <v>52800000</v>
      </c>
      <c r="D25" s="11"/>
      <c r="E25" s="11">
        <v>52800000</v>
      </c>
      <c r="J25" s="20"/>
    </row>
    <row r="26" spans="1:19" ht="38.25" customHeight="1">
      <c r="A26" s="171" t="s">
        <v>341</v>
      </c>
      <c r="B26" s="172"/>
      <c r="C26" s="17">
        <f>SUM(C23:C25)</f>
        <v>10457265373</v>
      </c>
      <c r="D26" s="17">
        <f>SUM(D23:D25)</f>
        <v>736389318</v>
      </c>
      <c r="E26" s="17">
        <f>SUM(E22:E25)</f>
        <v>9720876055</v>
      </c>
      <c r="J26" s="20"/>
    </row>
    <row r="27" spans="1:19" s="2" customFormat="1" ht="37.5">
      <c r="A27" s="16" t="s">
        <v>54</v>
      </c>
      <c r="B27" s="15" t="s">
        <v>342</v>
      </c>
      <c r="C27" s="11">
        <v>15620120643</v>
      </c>
      <c r="D27" s="11">
        <v>1855654356</v>
      </c>
      <c r="E27" s="11">
        <v>13764466287</v>
      </c>
      <c r="F27" s="1"/>
      <c r="G27" s="1"/>
      <c r="H27" s="1"/>
      <c r="I27" s="1"/>
      <c r="J27" s="20"/>
    </row>
    <row r="28" spans="1:19" s="2" customFormat="1" ht="18.75">
      <c r="A28" s="16" t="s">
        <v>343</v>
      </c>
      <c r="B28" s="15" t="s">
        <v>344</v>
      </c>
      <c r="C28" s="11">
        <v>637000000</v>
      </c>
      <c r="D28" s="11"/>
      <c r="E28" s="11">
        <v>637000000</v>
      </c>
      <c r="F28" s="1"/>
      <c r="G28" s="1"/>
      <c r="H28" s="1"/>
      <c r="I28" s="1"/>
      <c r="J28" s="20"/>
    </row>
    <row r="29" spans="1:19" s="4" customFormat="1" ht="18.75">
      <c r="A29" s="16" t="s">
        <v>345</v>
      </c>
      <c r="B29" s="15" t="s">
        <v>346</v>
      </c>
      <c r="C29" s="11">
        <v>348000000</v>
      </c>
      <c r="D29" s="11"/>
      <c r="E29" s="11">
        <v>348000000</v>
      </c>
      <c r="F29" s="18"/>
      <c r="G29" s="18"/>
      <c r="H29" s="18"/>
      <c r="I29" s="25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1:19" s="4" customFormat="1" ht="18.75">
      <c r="A30" s="142" t="s">
        <v>85</v>
      </c>
      <c r="B30" s="15" t="s">
        <v>347</v>
      </c>
      <c r="C30" s="11">
        <v>3392000000</v>
      </c>
      <c r="D30" s="11">
        <v>638745084</v>
      </c>
      <c r="E30" s="11">
        <v>2753254916</v>
      </c>
      <c r="F30" s="18"/>
      <c r="G30" s="18"/>
      <c r="H30" s="18"/>
      <c r="I30" s="25"/>
      <c r="J30" s="26"/>
      <c r="K30" s="26"/>
      <c r="L30" s="26"/>
      <c r="M30" s="26"/>
      <c r="N30" s="26"/>
      <c r="O30" s="26"/>
      <c r="P30" s="26"/>
      <c r="Q30" s="26"/>
      <c r="R30" s="26"/>
      <c r="S30" s="26"/>
    </row>
    <row r="31" spans="1:19" s="4" customFormat="1" ht="37.5">
      <c r="A31" s="16" t="s">
        <v>88</v>
      </c>
      <c r="B31" s="15" t="s">
        <v>348</v>
      </c>
      <c r="C31" s="11">
        <v>2869500000</v>
      </c>
      <c r="D31" s="11"/>
      <c r="E31" s="11">
        <v>2869500000</v>
      </c>
      <c r="F31" s="18"/>
      <c r="G31" s="18"/>
      <c r="H31" s="18"/>
      <c r="I31" s="25"/>
      <c r="J31" s="26"/>
      <c r="K31" s="26"/>
      <c r="L31" s="26"/>
      <c r="M31" s="26"/>
      <c r="N31" s="26"/>
      <c r="O31" s="26"/>
      <c r="P31" s="26"/>
      <c r="Q31" s="26"/>
      <c r="R31" s="26"/>
      <c r="S31" s="26"/>
    </row>
    <row r="32" spans="1:19" s="4" customFormat="1" ht="18.75">
      <c r="A32" s="16" t="s">
        <v>105</v>
      </c>
      <c r="B32" s="15" t="s">
        <v>349</v>
      </c>
      <c r="C32" s="11">
        <v>110000000</v>
      </c>
      <c r="D32" s="11"/>
      <c r="E32" s="11">
        <v>110000000</v>
      </c>
      <c r="F32" s="18"/>
      <c r="G32" s="18"/>
      <c r="H32" s="18"/>
      <c r="I32" s="25"/>
      <c r="J32" s="26"/>
      <c r="K32" s="26"/>
      <c r="L32" s="26"/>
      <c r="M32" s="26"/>
      <c r="N32" s="26"/>
      <c r="O32" s="26"/>
      <c r="P32" s="26"/>
      <c r="Q32" s="26"/>
      <c r="R32" s="26"/>
      <c r="S32" s="26"/>
    </row>
    <row r="33" spans="1:10" s="2" customFormat="1" ht="18.75">
      <c r="A33" s="16" t="s">
        <v>120</v>
      </c>
      <c r="B33" s="15" t="s">
        <v>350</v>
      </c>
      <c r="C33" s="11">
        <v>182000000</v>
      </c>
      <c r="D33" s="11"/>
      <c r="E33" s="11">
        <v>182000000</v>
      </c>
      <c r="F33" s="1"/>
      <c r="G33" s="1"/>
      <c r="H33" s="1"/>
      <c r="I33" s="1"/>
      <c r="J33" s="20"/>
    </row>
    <row r="34" spans="1:10" s="2" customFormat="1" ht="18.75">
      <c r="A34" s="16" t="s">
        <v>123</v>
      </c>
      <c r="B34" s="15" t="s">
        <v>351</v>
      </c>
      <c r="C34" s="11">
        <v>490000000</v>
      </c>
      <c r="D34" s="11"/>
      <c r="E34" s="11">
        <v>490000000</v>
      </c>
      <c r="F34" s="1"/>
      <c r="G34" s="1"/>
      <c r="H34" s="1"/>
      <c r="I34" s="1"/>
      <c r="J34" s="20"/>
    </row>
    <row r="35" spans="1:10" s="3" customFormat="1" ht="37.5">
      <c r="A35" s="141" t="s">
        <v>115</v>
      </c>
      <c r="B35" s="15" t="s">
        <v>352</v>
      </c>
      <c r="C35" s="11">
        <v>616502577</v>
      </c>
      <c r="D35" s="11">
        <v>321260000</v>
      </c>
      <c r="E35" s="11">
        <v>295242577</v>
      </c>
      <c r="F35" s="19"/>
      <c r="G35" s="19"/>
      <c r="H35" s="19"/>
      <c r="I35" s="19"/>
      <c r="J35" s="20"/>
    </row>
    <row r="36" spans="1:10" s="3" customFormat="1" ht="37.5">
      <c r="A36" s="16" t="s">
        <v>304</v>
      </c>
      <c r="B36" s="15" t="s">
        <v>353</v>
      </c>
      <c r="C36" s="11">
        <v>675000000</v>
      </c>
      <c r="D36" s="11"/>
      <c r="E36" s="11">
        <v>675000000</v>
      </c>
      <c r="F36" s="19"/>
      <c r="G36" s="19"/>
      <c r="H36" s="19"/>
      <c r="I36" s="19"/>
      <c r="J36" s="20"/>
    </row>
    <row r="37" spans="1:10" s="3" customFormat="1" ht="37.5">
      <c r="A37" s="16" t="s">
        <v>307</v>
      </c>
      <c r="B37" s="15" t="s">
        <v>354</v>
      </c>
      <c r="C37" s="11">
        <v>16000000</v>
      </c>
      <c r="D37" s="11"/>
      <c r="E37" s="11">
        <v>16000000</v>
      </c>
      <c r="F37" s="20"/>
      <c r="G37" s="20"/>
      <c r="H37" s="20"/>
      <c r="I37" s="20"/>
      <c r="J37" s="20"/>
    </row>
    <row r="38" spans="1:10" s="3" customFormat="1" ht="38.25" customHeight="1">
      <c r="A38" s="171" t="s">
        <v>355</v>
      </c>
      <c r="B38" s="172"/>
      <c r="C38" s="17">
        <f>SUM(C27:C37)</f>
        <v>24956123220</v>
      </c>
      <c r="D38" s="17">
        <f>SUM(D27:D37)</f>
        <v>2815659440</v>
      </c>
      <c r="E38" s="17">
        <f>SUM(E27:E37)</f>
        <v>22140463780</v>
      </c>
      <c r="F38" s="20"/>
      <c r="G38" s="20"/>
      <c r="H38" s="20"/>
      <c r="I38" s="20"/>
      <c r="J38" s="20"/>
    </row>
    <row r="39" spans="1:10" s="3" customFormat="1" ht="21">
      <c r="A39" s="21"/>
      <c r="B39" s="22"/>
      <c r="C39" s="12"/>
      <c r="D39" s="12"/>
      <c r="E39" s="12"/>
      <c r="F39" s="20"/>
      <c r="G39" s="20"/>
      <c r="H39" s="20"/>
      <c r="I39" s="20"/>
      <c r="J39" s="20"/>
    </row>
    <row r="40" spans="1:10" s="3" customFormat="1" ht="21">
      <c r="A40" s="21" t="s">
        <v>356</v>
      </c>
      <c r="B40" s="22" t="s">
        <v>357</v>
      </c>
      <c r="C40" s="12">
        <v>179080000</v>
      </c>
      <c r="D40" s="12" t="s">
        <v>25</v>
      </c>
      <c r="E40" s="12">
        <v>179080000</v>
      </c>
      <c r="F40" s="20"/>
      <c r="G40" s="20"/>
      <c r="H40" s="20"/>
      <c r="I40" s="20"/>
      <c r="J40" s="20"/>
    </row>
    <row r="41" spans="1:10" ht="21">
      <c r="A41" s="173" t="s">
        <v>358</v>
      </c>
      <c r="B41" s="174"/>
      <c r="C41" s="12"/>
      <c r="D41" s="12"/>
      <c r="E41" s="12"/>
      <c r="F41" s="23"/>
      <c r="G41" s="23"/>
      <c r="H41" s="23"/>
      <c r="I41" s="23"/>
    </row>
    <row r="42" spans="1:10" ht="21">
      <c r="A42" s="173" t="s">
        <v>359</v>
      </c>
      <c r="B42" s="174"/>
      <c r="C42" s="12">
        <f>C10+C21+C26+C38+C40</f>
        <v>104358049818</v>
      </c>
      <c r="D42" s="12">
        <v>8062600128</v>
      </c>
      <c r="E42" s="12">
        <v>116116369690</v>
      </c>
      <c r="F42" s="20"/>
      <c r="G42" s="20"/>
      <c r="H42" s="20"/>
      <c r="I42" s="20"/>
      <c r="J42" s="3"/>
    </row>
    <row r="50" spans="3:3" ht="21">
      <c r="C50" s="24"/>
    </row>
  </sheetData>
  <mergeCells count="8">
    <mergeCell ref="A38:B38"/>
    <mergeCell ref="A41:B41"/>
    <mergeCell ref="A42:B42"/>
    <mergeCell ref="A1:L1"/>
    <mergeCell ref="A2:E2"/>
    <mergeCell ref="A10:B10"/>
    <mergeCell ref="A21:B21"/>
    <mergeCell ref="A26:B2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GEN SUMM</vt:lpstr>
      <vt:lpstr>MIN REC EXP SUMM</vt:lpstr>
      <vt:lpstr>BOARD REC EXP SUMM</vt:lpstr>
      <vt:lpstr>CAP EXP SUMM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A. Maiyama</dc:creator>
  <cp:lastModifiedBy>HP</cp:lastModifiedBy>
  <dcterms:created xsi:type="dcterms:W3CDTF">2020-02-13T09:53:00Z</dcterms:created>
  <dcterms:modified xsi:type="dcterms:W3CDTF">2020-02-17T23:48:06Z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2057-11.2.0.9085</vt:lpwstr>
  </property>
</Properties>
</file>